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7035" tabRatio="692"/>
  </bookViews>
  <sheets>
    <sheet name="ОбразецФорма" sheetId="1" r:id="rId1"/>
    <sheet name="Образец Промэйс" sheetId="11" r:id="rId2"/>
    <sheet name="Промэйс 1-1" sheetId="9" r:id="rId3"/>
    <sheet name="Промэйс 1-2" sheetId="7" r:id="rId4"/>
    <sheet name="Промэйс 3-1" sheetId="12" r:id="rId5"/>
    <sheet name="Промэйс 3-2" sheetId="10" r:id="rId6"/>
    <sheet name="Промэйс 3-3" sheetId="8" r:id="rId7"/>
  </sheets>
  <definedNames>
    <definedName name="_xlnm.Print_Area" localSheetId="6">'Промэйс 3-3'!$A$1:$E$35</definedName>
  </definedNames>
  <calcPr calcId="152511"/>
</workbook>
</file>

<file path=xl/calcChain.xml><?xml version="1.0" encoding="utf-8"?>
<calcChain xmlns="http://schemas.openxmlformats.org/spreadsheetml/2006/main">
  <c r="A4" i="11" l="1"/>
  <c r="A4" i="9"/>
  <c r="A4" i="7"/>
  <c r="A4" i="12"/>
  <c r="A4" i="10"/>
  <c r="D25" i="12" l="1"/>
  <c r="A23" i="12"/>
  <c r="A24" i="12" s="1"/>
  <c r="A29" i="12"/>
  <c r="D28" i="12"/>
  <c r="D30" i="12" s="1"/>
  <c r="D22" i="12"/>
  <c r="D18" i="12"/>
  <c r="D17" i="12"/>
  <c r="A17" i="12"/>
  <c r="A18" i="12" s="1"/>
  <c r="A19" i="12" s="1"/>
  <c r="A20" i="12" s="1"/>
  <c r="A21" i="12" s="1"/>
  <c r="A22" i="12" s="1"/>
  <c r="D31" i="12" l="1"/>
  <c r="A28" i="11"/>
  <c r="D27" i="11"/>
  <c r="D29" i="11" s="1"/>
  <c r="D21" i="11"/>
  <c r="D18" i="11"/>
  <c r="D17" i="11"/>
  <c r="D24" i="11" s="1"/>
  <c r="A17" i="11"/>
  <c r="A18" i="11" s="1"/>
  <c r="A19" i="11" s="1"/>
  <c r="A20" i="11" s="1"/>
  <c r="A21" i="11" s="1"/>
  <c r="A22" i="11" s="1"/>
  <c r="A23" i="11" s="1"/>
  <c r="A29" i="8"/>
  <c r="D28" i="8"/>
  <c r="A29" i="10"/>
  <c r="D28" i="10"/>
  <c r="A28" i="7"/>
  <c r="D27" i="7"/>
  <c r="D30" i="11" l="1"/>
  <c r="D30" i="10"/>
  <c r="D22" i="10"/>
  <c r="D18" i="10"/>
  <c r="D17" i="10"/>
  <c r="D25" i="10" s="1"/>
  <c r="A17" i="10"/>
  <c r="A18" i="10" s="1"/>
  <c r="A19" i="10" s="1"/>
  <c r="A20" i="10" s="1"/>
  <c r="A21" i="10" s="1"/>
  <c r="A22" i="10" s="1"/>
  <c r="A23" i="10" s="1"/>
  <c r="A24" i="10" s="1"/>
  <c r="D29" i="7"/>
  <c r="D21" i="7"/>
  <c r="D18" i="7"/>
  <c r="D17" i="9"/>
  <c r="D31" i="10" l="1"/>
  <c r="A28" i="9"/>
  <c r="D27" i="9"/>
  <c r="D29" i="9" s="1"/>
  <c r="D21" i="9"/>
  <c r="D18" i="9"/>
  <c r="A17" i="9"/>
  <c r="A18" i="9" s="1"/>
  <c r="A19" i="9" s="1"/>
  <c r="A20" i="9" s="1"/>
  <c r="A21" i="9" s="1"/>
  <c r="D30" i="8"/>
  <c r="D22" i="8"/>
  <c r="D18" i="8"/>
  <c r="D17" i="8"/>
  <c r="A17" i="8"/>
  <c r="A18" i="8" s="1"/>
  <c r="A19" i="8" s="1"/>
  <c r="D25" i="8" l="1"/>
  <c r="D31" i="8" s="1"/>
  <c r="A22" i="9"/>
  <c r="A23" i="9" s="1"/>
  <c r="D24" i="9"/>
  <c r="D30" i="9" s="1"/>
  <c r="A20" i="8"/>
  <c r="A21" i="8" s="1"/>
  <c r="A22" i="8" s="1"/>
  <c r="A23" i="8" s="1"/>
  <c r="A24" i="8" s="1"/>
  <c r="D17" i="7"/>
  <c r="D24" i="7" s="1"/>
  <c r="D30" i="7" s="1"/>
  <c r="A17" i="7"/>
  <c r="A18" i="7" s="1"/>
  <c r="A19" i="7" s="1"/>
  <c r="A20" i="7" s="1"/>
  <c r="A21" i="7" s="1"/>
  <c r="A22" i="7" s="1"/>
  <c r="A23" i="7" s="1"/>
  <c r="D31" i="1" l="1"/>
  <c r="D37" i="1"/>
  <c r="A35" i="1"/>
  <c r="A36" i="1" s="1"/>
  <c r="A23" i="1"/>
  <c r="A24" i="1" s="1"/>
  <c r="A26" i="1" l="1"/>
  <c r="A27" i="1" s="1"/>
  <c r="A28" i="1" s="1"/>
  <c r="A29" i="1" s="1"/>
  <c r="A30" i="1" s="1"/>
  <c r="A25" i="1"/>
</calcChain>
</file>

<file path=xl/sharedStrings.xml><?xml version="1.0" encoding="utf-8"?>
<sst xmlns="http://schemas.openxmlformats.org/spreadsheetml/2006/main" count="418" uniqueCount="106">
  <si>
    <t>притолочных и эркерных блоков</t>
  </si>
  <si>
    <t>Спецификация основного и дополнительного оборудования производственной линии Форман 3/2</t>
  </si>
  <si>
    <t>шахта на 2 блока</t>
  </si>
  <si>
    <t>переносное устройство</t>
  </si>
  <si>
    <t>перегородка (для половинчатых)</t>
  </si>
  <si>
    <t>устройство для получения</t>
  </si>
  <si>
    <t>700-900 блоков/смена</t>
  </si>
  <si>
    <t>Станок Форман 3/2 (производительность 700-900 блоков/смена)</t>
  </si>
  <si>
    <t>габариты 800х800х1250 мм</t>
  </si>
  <si>
    <t>напряжение 220/380 В</t>
  </si>
  <si>
    <t>мощность 2,5 кВт</t>
  </si>
  <si>
    <t>производительность</t>
  </si>
  <si>
    <t>400х200 мм (основной размер)</t>
  </si>
  <si>
    <t>396х190 мм (альтернативный размер)</t>
  </si>
  <si>
    <t>395х195 мм (альтернативный размер)</t>
  </si>
  <si>
    <t>№</t>
  </si>
  <si>
    <t>Наименование</t>
  </si>
  <si>
    <t>Стоимость</t>
  </si>
  <si>
    <t>Примечание</t>
  </si>
  <si>
    <t>Основное оборудование</t>
  </si>
  <si>
    <t>Станок Форман 1/1</t>
  </si>
  <si>
    <t>Обязательно</t>
  </si>
  <si>
    <t>Фактурные вкладыши (одного вида)</t>
  </si>
  <si>
    <t>Формовочные поддоны</t>
  </si>
  <si>
    <t>Компрессор воздушный</t>
  </si>
  <si>
    <t>Обязательно. Может быть приобретен самостоятельно</t>
  </si>
  <si>
    <t>Вибростол</t>
  </si>
  <si>
    <t>Стол для резки пенополистерола</t>
  </si>
  <si>
    <t>Технологический пакет (техдокументация; практическое обучение в течении 2-х дней).</t>
  </si>
  <si>
    <t>Форма универсальная перемычка (на 5 блоков) (комплектуется фактурным вкладышем)</t>
  </si>
  <si>
    <t>Альтернативно</t>
  </si>
  <si>
    <t>Итоговая стоимость основного оборудования</t>
  </si>
  <si>
    <t>Дополнительное оборудование</t>
  </si>
  <si>
    <t>Устройство для сушки блоков (на 3 блока)</t>
  </si>
  <si>
    <t>Бетоносмеситель гравитационного типа, объем груши 200 л.</t>
  </si>
  <si>
    <t>Итоговая стоимость дополнительного оборудования</t>
  </si>
  <si>
    <t>(за один цикл производится 2 блока)</t>
  </si>
  <si>
    <t>Характеристики</t>
  </si>
  <si>
    <t>Возможные размеры блока</t>
  </si>
  <si>
    <t>Комплектация</t>
  </si>
  <si>
    <t>Количество</t>
  </si>
  <si>
    <t>Форма (универсальная) для производства внешнего углового блока 600*200*400 (400*200*200), внутреннего углового блока, эркерного блока (комплектуется фактурным вкладышем)</t>
  </si>
  <si>
    <r>
      <t>Бетоносмеситель принудительного действия производительность 3 м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/час</t>
    </r>
  </si>
  <si>
    <t>напряжение 380 В</t>
  </si>
  <si>
    <t>мощность 4,5 кВт</t>
  </si>
  <si>
    <t>Технологический пакет (техдокументация; практическое обучение 3-х человек в течении 2-х дней).</t>
  </si>
  <si>
    <t>габариты 1000*1800*2300 мм</t>
  </si>
  <si>
    <t>(за один цикл производится 1 блок)</t>
  </si>
  <si>
    <t>шахта на 1 блок</t>
  </si>
  <si>
    <t>ООО «ПРОМЭЙС»</t>
  </si>
  <si>
    <t>ИНН 5262113755 КПП 524901001 ОГРН 1035205758367
р\с 40702810000000800065 в ОАО Проинвестбанк к\с 30101810700000000764 
в Отделении по Пермскому краю Уральского главного управления ЦБ РФ БИК 045773764</t>
  </si>
  <si>
    <t>Автоматизированное оборудование для производства ТЕПЛОБЛОКОВ. Комплексное решение возведения стен дома (несущая часть, утепление, облицовка). 30 видов фактур, любое цветозаполнение блока. Энергосберегающая технология</t>
  </si>
  <si>
    <t>(за один цикл производится 3 блока)</t>
  </si>
  <si>
    <t>шахта на 3 блока</t>
  </si>
  <si>
    <t>переносное устройство (2 шт)</t>
  </si>
  <si>
    <t>перегородка (для половинчатых) (6 шт)</t>
  </si>
  <si>
    <t>производительность 900-1400 блоков/смена</t>
  </si>
  <si>
    <t>устройство для получения притолочных блоков (6 шт)</t>
  </si>
  <si>
    <t>Стол для раскроя пенополистерола (36 Вт)</t>
  </si>
  <si>
    <t>Форма (универсальная) внешний (внутренний) угловй блок 600*200*400</t>
  </si>
  <si>
    <t>Итоговая стоимость комплекта оборудования</t>
  </si>
  <si>
    <t>Высокочастотный резонатор (220/380 В)</t>
  </si>
  <si>
    <t>переносное устройство (1 шт)</t>
  </si>
  <si>
    <t>перегородка (для половинчатых) (2 шт)</t>
  </si>
  <si>
    <t>устройство для получения притолочных блоков (2 шт)</t>
  </si>
  <si>
    <t>Спецификация основного и дополнительного оборудования автоматизированной производственной линии 3/3</t>
  </si>
  <si>
    <t>Спецификация основного и дополнительного оборудования полуавтоматизированной производственной линии 1/1</t>
  </si>
  <si>
    <t>Форма (универсальная) внешний (внутренний) угловой блок 600*200*400</t>
  </si>
  <si>
    <t>Форма универсальная перемычка (на 5 блоков) (комплектуется фактурными вкладышами)</t>
  </si>
  <si>
    <t>Бетоносмеситель гравитационного типа, объем груши 200 л. (220 В)</t>
  </si>
  <si>
    <t>Стоимость основного оборудования</t>
  </si>
  <si>
    <t>Стоимость дополнительного оборудования</t>
  </si>
  <si>
    <t>Станок-автомат 3/3</t>
  </si>
  <si>
    <t>Станок-полуавтомат 1/2</t>
  </si>
  <si>
    <t>Спецификация основного и дополнительного оборудования полуавтоматизированной производственной линии 1/2</t>
  </si>
  <si>
    <t>Для производства блоков нужны следующие компоненты: цемент, песок, пластификатор, пингмент, керамзит или известковый щебень или альтернативный наполнитель, гранитный щебень, вода и знание технологии</t>
  </si>
  <si>
    <t>396*196 мм</t>
  </si>
  <si>
    <t>400*200 мм</t>
  </si>
  <si>
    <t>395*195 мм</t>
  </si>
  <si>
    <t>Напряжение 220 В/380 В</t>
  </si>
  <si>
    <t>Мощность 2,5 кВт</t>
  </si>
  <si>
    <t>Производительность 300-400 блоков/смена</t>
  </si>
  <si>
    <t>Габариты 800*800*1200 мм</t>
  </si>
  <si>
    <t>Габариты 800*1000*1200 мм</t>
  </si>
  <si>
    <t>Напряжение 220/380 В</t>
  </si>
  <si>
    <t>Производительность 600-700 блоков</t>
  </si>
  <si>
    <t>Станок-полуавтомат 1/1</t>
  </si>
  <si>
    <t>Транспортер (длина-5м, высота-2,5м) (2 кВт, 220/380 В)</t>
  </si>
  <si>
    <t>перегородка (для половинчатых) (4 шт)</t>
  </si>
  <si>
    <t>устройство для получения притолочных блоков (4 шт)</t>
  </si>
  <si>
    <t>Спецификация основного и дополнительного оборудования автоматизированной производственной линии 3/2</t>
  </si>
  <si>
    <t>Станок-автомат 3/2</t>
  </si>
  <si>
    <t>Станок полуавтоматизированный 1/1 (производительность 300-400 (9,6-12,8 м3) блоков/смена)</t>
  </si>
  <si>
    <t>Станок полуавтоматизированный 1/2 (производительность 600-700 (19,2-22,4 м3) блоков/смена)</t>
  </si>
  <si>
    <t>Станок автоматизированный 3/2 (производительность 700-900 (22,4-28,8 м3) блоков/смена)</t>
  </si>
  <si>
    <t>Станок автоматизированный 3/3 (производительность 900-1400 (28,8-44,8 м3) блоков/смена)</t>
  </si>
  <si>
    <t>Высокая мобильность оборудования: объем комплекта - около 7 м3, масса комплекта -  около 900 кг. Монтаж производится в течении 2-х часов. Перевозка может осуществляться автомобилем Газель</t>
  </si>
  <si>
    <t>Виды производимых блоков: 400*200*400, 400*200*300, 400*200*200, блоки с утеплением и без утепления, блоки рядовые и половинчатые, блоки притолочные (с четвертью) (толщина блока может быть любой в пределах от 100 мм до 400 мм)</t>
  </si>
  <si>
    <t>Сырьевая себестоимость 1 блока 400*200*400 составляет 83 рубля, рыночная стоимость 250-260 рублей, стоимость 1 м2 готовой стены (несущая часть, утепление, облицовка) по себестоимости блока составляет 1800 рублей с учетом кладочного материала и работы, а по рыночной цене-3800 рублей.</t>
  </si>
  <si>
    <r>
      <t>Бетоносмеситель принудительного действия производительность 3 м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/час 4,5-5,5 кВт, 380В)</t>
    </r>
  </si>
  <si>
    <t>Высокая мобильность оборудования: объем комплекта - около 10 м3, масса комплекта -  около 1300 кг. Монтаж производится в течении 2-х часов. Перевозка может осуществляться автомобилем Газель</t>
  </si>
  <si>
    <t>Станок автоматизированный 3/1 (производительность 350-500 (11,2-16 м3) блоков/смена)</t>
  </si>
  <si>
    <t>Спецификация основного и дополнительного оборудования автоматизированной производственной линии 3/1</t>
  </si>
  <si>
    <t>Станок-автомат 3/1</t>
  </si>
  <si>
    <t>Высокая мобильность оборудования: объем комплекта - около 10 м3, масса комплекта -  около 1100 кг. Монтаж производится в течении 2-х часов. Перевозка может осуществляться автомобилем Газель</t>
  </si>
  <si>
    <t xml:space="preserve"> +7 9058657618  natusya0174@yandex.ru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</si>
</sst>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scheme val="minor"/>
    </font>
    <font>
      <b/>
      <sz val="3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7"/>
      <color rgb="FFFFFFFF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b/>
      <sz val="9"/>
      <color rgb="FFFFFFFF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339A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ont="1" applyAlignment="1">
      <alignment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  <xf numFmtId="0" fontId="0" fillId="0" borderId="17" xfId="0" applyFont="1" applyBorder="1" applyAlignment="1">
      <alignment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1" fillId="2" borderId="14" xfId="0" applyFont="1" applyFill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vertical="center" wrapText="1" shrinkToFit="1"/>
    </xf>
    <xf numFmtId="164" fontId="2" fillId="2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wrapText="1" shrinkToFit="1"/>
    </xf>
    <xf numFmtId="0" fontId="5" fillId="0" borderId="8" xfId="0" applyFont="1" applyBorder="1" applyAlignment="1">
      <alignment horizontal="center" wrapText="1" shrinkToFit="1"/>
    </xf>
    <xf numFmtId="0" fontId="5" fillId="0" borderId="9" xfId="0" applyFont="1" applyBorder="1" applyAlignment="1">
      <alignment horizontal="center" wrapText="1" shrinkToFit="1"/>
    </xf>
    <xf numFmtId="0" fontId="5" fillId="0" borderId="10" xfId="0" applyFont="1" applyBorder="1" applyAlignment="1">
      <alignment horizontal="center" wrapText="1" shrinkToFit="1"/>
    </xf>
    <xf numFmtId="0" fontId="7" fillId="0" borderId="3" xfId="0" applyFont="1" applyBorder="1" applyAlignment="1">
      <alignment horizontal="right" vertical="center" wrapText="1" shrinkToFit="1"/>
    </xf>
    <xf numFmtId="0" fontId="7" fillId="0" borderId="4" xfId="0" applyFont="1" applyBorder="1" applyAlignment="1">
      <alignment horizontal="right" vertical="center" wrapText="1" shrinkToFit="1"/>
    </xf>
    <xf numFmtId="0" fontId="7" fillId="0" borderId="5" xfId="0" applyFont="1" applyBorder="1" applyAlignment="1">
      <alignment horizontal="right" vertical="center" wrapText="1" shrinkToFit="1"/>
    </xf>
    <xf numFmtId="0" fontId="8" fillId="0" borderId="6" xfId="0" applyFont="1" applyBorder="1" applyAlignment="1">
      <alignment horizontal="right" vertical="center" wrapText="1" shrinkToFit="1"/>
    </xf>
    <xf numFmtId="0" fontId="8" fillId="0" borderId="0" xfId="0" applyFont="1" applyBorder="1" applyAlignment="1">
      <alignment horizontal="right" vertical="center" wrapText="1" shrinkToFit="1"/>
    </xf>
    <xf numFmtId="0" fontId="8" fillId="0" borderId="7" xfId="0" applyFont="1" applyBorder="1" applyAlignment="1">
      <alignment horizontal="right" vertical="center" wrapText="1" shrinkToFit="1"/>
    </xf>
    <xf numFmtId="0" fontId="11" fillId="3" borderId="6" xfId="0" applyFont="1" applyFill="1" applyBorder="1" applyAlignment="1">
      <alignment horizontal="center" vertical="center" wrapText="1" shrinkToFit="1"/>
    </xf>
    <xf numFmtId="0" fontId="11" fillId="3" borderId="0" xfId="0" applyFont="1" applyFill="1" applyBorder="1" applyAlignment="1">
      <alignment horizontal="center" vertical="center" wrapText="1" shrinkToFit="1"/>
    </xf>
    <xf numFmtId="0" fontId="11" fillId="3" borderId="7" xfId="0" applyFont="1" applyFill="1" applyBorder="1" applyAlignment="1">
      <alignment horizontal="center" vertical="center" wrapText="1" shrinkToFit="1"/>
    </xf>
    <xf numFmtId="0" fontId="9" fillId="4" borderId="9" xfId="0" applyFont="1" applyFill="1" applyBorder="1" applyAlignment="1">
      <alignment horizontal="center" vertical="center" wrapText="1" shrinkToFit="1"/>
    </xf>
    <xf numFmtId="0" fontId="9" fillId="4" borderId="10" xfId="0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wrapText="1" shrinkToFit="1"/>
    </xf>
    <xf numFmtId="0" fontId="5" fillId="0" borderId="4" xfId="0" applyFont="1" applyBorder="1" applyAlignment="1">
      <alignment horizontal="center" wrapText="1" shrinkToFit="1"/>
    </xf>
    <xf numFmtId="0" fontId="5" fillId="0" borderId="5" xfId="0" applyFont="1" applyBorder="1" applyAlignment="1">
      <alignment horizont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left" wrapText="1" shrinkToFit="1"/>
    </xf>
    <xf numFmtId="0" fontId="12" fillId="0" borderId="4" xfId="0" applyFont="1" applyBorder="1" applyAlignment="1">
      <alignment horizontal="left" wrapText="1" shrinkToFit="1"/>
    </xf>
    <xf numFmtId="0" fontId="12" fillId="0" borderId="5" xfId="0" applyFont="1" applyBorder="1" applyAlignment="1">
      <alignment horizontal="left" wrapText="1" shrinkToFit="1"/>
    </xf>
    <xf numFmtId="0" fontId="12" fillId="0" borderId="19" xfId="0" applyFont="1" applyBorder="1" applyAlignment="1">
      <alignment horizontal="left" wrapText="1" shrinkToFit="1"/>
    </xf>
    <xf numFmtId="0" fontId="12" fillId="0" borderId="2" xfId="0" applyFont="1" applyBorder="1" applyAlignment="1">
      <alignment horizontal="left" wrapText="1" shrinkToFit="1"/>
    </xf>
    <xf numFmtId="0" fontId="12" fillId="0" borderId="20" xfId="0" applyFont="1" applyBorder="1" applyAlignment="1">
      <alignment horizontal="left" wrapText="1" shrinkToFit="1"/>
    </xf>
    <xf numFmtId="0" fontId="12" fillId="0" borderId="21" xfId="0" applyFont="1" applyBorder="1" applyAlignment="1">
      <alignment horizontal="left" wrapText="1" shrinkToFit="1"/>
    </xf>
    <xf numFmtId="0" fontId="12" fillId="0" borderId="22" xfId="0" applyFont="1" applyBorder="1" applyAlignment="1">
      <alignment horizontal="left" wrapText="1" shrinkToFit="1"/>
    </xf>
    <xf numFmtId="0" fontId="12" fillId="0" borderId="23" xfId="0" applyFont="1" applyBorder="1" applyAlignment="1">
      <alignment horizontal="left" wrapText="1" shrinkToFit="1"/>
    </xf>
    <xf numFmtId="0" fontId="2" fillId="2" borderId="14" xfId="0" applyFont="1" applyFill="1" applyBorder="1" applyAlignment="1">
      <alignment vertical="center" wrapText="1" shrinkToFit="1"/>
    </xf>
    <xf numFmtId="164" fontId="2" fillId="2" borderId="15" xfId="0" applyNumberFormat="1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vertical="center" wrapText="1" shrinkToFit="1"/>
    </xf>
    <xf numFmtId="0" fontId="10" fillId="2" borderId="17" xfId="0" applyFont="1" applyFill="1" applyBorder="1" applyAlignment="1">
      <alignment vertical="center" wrapText="1" shrinkToFit="1"/>
    </xf>
    <xf numFmtId="164" fontId="10" fillId="2" borderId="17" xfId="0" applyNumberFormat="1" applyFont="1" applyFill="1" applyBorder="1" applyAlignment="1">
      <alignment horizontal="center" vertical="center" wrapText="1" shrinkToFit="1"/>
    </xf>
    <xf numFmtId="164" fontId="10" fillId="2" borderId="18" xfId="0" applyNumberFormat="1" applyFont="1" applyFill="1" applyBorder="1" applyAlignment="1">
      <alignment horizontal="center" vertical="center" wrapText="1" shrinkToFit="1"/>
    </xf>
    <xf numFmtId="3" fontId="9" fillId="4" borderId="8" xfId="0" applyNumberFormat="1" applyFont="1" applyFill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2" fillId="2" borderId="28" xfId="0" applyFont="1" applyFill="1" applyBorder="1" applyAlignment="1">
      <alignment horizontal="center" vertical="center" wrapText="1" shrinkToFit="1"/>
    </xf>
    <xf numFmtId="0" fontId="2" fillId="2" borderId="29" xfId="0" applyFont="1" applyFill="1" applyBorder="1" applyAlignment="1">
      <alignment horizontal="center" vertical="center" wrapText="1" shrinkToFit="1"/>
    </xf>
    <xf numFmtId="0" fontId="2" fillId="2" borderId="30" xfId="0" applyFont="1" applyFill="1" applyBorder="1" applyAlignment="1">
      <alignment horizontal="center" vertical="center" wrapText="1" shrinkToFit="1"/>
    </xf>
    <xf numFmtId="0" fontId="2" fillId="2" borderId="3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31748</xdr:colOff>
      <xdr:row>2</xdr:row>
      <xdr:rowOff>17990</xdr:rowOff>
    </xdr:from>
    <xdr:to>
      <xdr:col>2</xdr:col>
      <xdr:colOff>369357</xdr:colOff>
      <xdr:row>10</xdr:row>
      <xdr:rowOff>123825</xdr:rowOff>
    </xdr:to>
    <xdr:pic>
      <xdr:nvPicPr>
        <xdr:cNvPr id="2" name="Рисунок 1" descr="C:\Users\admin\Desktop\фото на отправку\ужатые в прайс\форман 32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48" y="418040"/>
          <a:ext cx="2280709" cy="162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1190626</xdr:colOff>
      <xdr:row>1</xdr:row>
      <xdr:rowOff>504825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3716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1568145</xdr:colOff>
      <xdr:row>1</xdr:row>
      <xdr:rowOff>485775</xdr:rowOff>
    </xdr:from>
    <xdr:ext cx="937629" cy="5807487"/>
    <xdr:sp macro="" textlink="">
      <xdr:nvSpPr>
        <xdr:cNvPr id="3" name="Прямоугольник 2"/>
        <xdr:cNvSpPr/>
      </xdr:nvSpPr>
      <xdr:spPr>
        <a:xfrm rot="18654875">
          <a:off x="-647709" y="3501729"/>
          <a:ext cx="580748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5400" b="1" cap="none" spc="0">
              <a:ln w="10160">
                <a:solidFill>
                  <a:schemeClr val="accent5">
                    <a:alpha val="50000"/>
                  </a:schemeClr>
                </a:solidFill>
                <a:prstDash val="solid"/>
              </a:ln>
              <a:solidFill>
                <a:srgbClr val="FFFFFF">
                  <a:alpha val="50000"/>
                </a:srgb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О О О  П р о м э й с</a:t>
          </a:r>
        </a:p>
      </xdr:txBody>
    </xdr:sp>
    <xdr:clientData/>
  </xdr:oneCellAnchor>
  <xdr:oneCellAnchor>
    <xdr:from>
      <xdr:col>1</xdr:col>
      <xdr:colOff>2590801</xdr:colOff>
      <xdr:row>7</xdr:row>
      <xdr:rowOff>95250</xdr:rowOff>
    </xdr:from>
    <xdr:ext cx="937629" cy="6491072"/>
    <xdr:sp macro="" textlink="">
      <xdr:nvSpPr>
        <xdr:cNvPr id="4" name="Прямоугольник 3"/>
        <xdr:cNvSpPr/>
      </xdr:nvSpPr>
      <xdr:spPr>
        <a:xfrm rot="18688507">
          <a:off x="33155" y="5605646"/>
          <a:ext cx="649107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5400" b="1" cap="none" spc="0">
              <a:ln w="10160">
                <a:solidFill>
                  <a:schemeClr val="accent5">
                    <a:alpha val="50000"/>
                  </a:schemeClr>
                </a:solidFill>
                <a:prstDash val="solid"/>
              </a:ln>
              <a:solidFill>
                <a:srgbClr val="FFFFFF">
                  <a:alpha val="50000"/>
                </a:srgb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+7 - 920 - 011 -</a:t>
          </a:r>
          <a:r>
            <a:rPr lang="ru-RU" sz="5400" b="1" cap="none" spc="0" baseline="0">
              <a:ln w="10160">
                <a:solidFill>
                  <a:schemeClr val="accent5">
                    <a:alpha val="50000"/>
                  </a:schemeClr>
                </a:solidFill>
                <a:prstDash val="solid"/>
              </a:ln>
              <a:solidFill>
                <a:srgbClr val="FFFFFF">
                  <a:alpha val="50000"/>
                </a:srgb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00 - 22</a:t>
          </a:r>
          <a:endParaRPr lang="ru-RU" sz="5400" b="1" cap="none" spc="0">
            <a:ln w="10160">
              <a:solidFill>
                <a:schemeClr val="accent5">
                  <a:alpha val="50000"/>
                </a:schemeClr>
              </a:solidFill>
              <a:prstDash val="solid"/>
            </a:ln>
            <a:solidFill>
              <a:srgbClr val="FFFFFF">
                <a:alpha val="50000"/>
              </a:srgbClr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1190626</xdr:colOff>
      <xdr:row>1</xdr:row>
      <xdr:rowOff>504825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3716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1838325</xdr:colOff>
      <xdr:row>1</xdr:row>
      <xdr:rowOff>438150</xdr:rowOff>
    </xdr:from>
    <xdr:ext cx="937629" cy="5807487"/>
    <xdr:sp macro="" textlink="">
      <xdr:nvSpPr>
        <xdr:cNvPr id="3" name="Прямоугольник 2"/>
        <xdr:cNvSpPr/>
      </xdr:nvSpPr>
      <xdr:spPr>
        <a:xfrm rot="18654875">
          <a:off x="-377529" y="3454104"/>
          <a:ext cx="580748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5400" b="1" cap="none" spc="0">
              <a:ln w="10160">
                <a:solidFill>
                  <a:schemeClr val="accent5">
                    <a:alpha val="50000"/>
                  </a:schemeClr>
                </a:solidFill>
                <a:prstDash val="solid"/>
              </a:ln>
              <a:solidFill>
                <a:srgbClr val="FFFFFF">
                  <a:alpha val="50000"/>
                </a:srgb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О О О  П р о м э й с</a:t>
          </a:r>
        </a:p>
      </xdr:txBody>
    </xdr:sp>
    <xdr:clientData/>
  </xdr:oneCellAnchor>
  <xdr:oneCellAnchor>
    <xdr:from>
      <xdr:col>2</xdr:col>
      <xdr:colOff>76200</xdr:colOff>
      <xdr:row>9</xdr:row>
      <xdr:rowOff>114299</xdr:rowOff>
    </xdr:from>
    <xdr:ext cx="937629" cy="6491072"/>
    <xdr:sp macro="" textlink="">
      <xdr:nvSpPr>
        <xdr:cNvPr id="4" name="Прямоугольник 3"/>
        <xdr:cNvSpPr/>
      </xdr:nvSpPr>
      <xdr:spPr>
        <a:xfrm rot="18562500">
          <a:off x="195079" y="6139045"/>
          <a:ext cx="649107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5400" b="1" cap="none" spc="0">
              <a:ln w="10160">
                <a:solidFill>
                  <a:schemeClr val="accent5">
                    <a:alpha val="50000"/>
                  </a:schemeClr>
                </a:solidFill>
                <a:prstDash val="solid"/>
              </a:ln>
              <a:solidFill>
                <a:srgbClr val="FFFFFF">
                  <a:alpha val="50000"/>
                </a:srgb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+7 - 920 - 011 -</a:t>
          </a:r>
          <a:r>
            <a:rPr lang="ru-RU" sz="5400" b="1" cap="none" spc="0" baseline="0">
              <a:ln w="10160">
                <a:solidFill>
                  <a:schemeClr val="accent5">
                    <a:alpha val="50000"/>
                  </a:schemeClr>
                </a:solidFill>
                <a:prstDash val="solid"/>
              </a:ln>
              <a:solidFill>
                <a:srgbClr val="FFFFFF">
                  <a:alpha val="50000"/>
                </a:srgb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00 - 22</a:t>
          </a:r>
          <a:endParaRPr lang="ru-RU" sz="5400" b="1" cap="none" spc="0">
            <a:ln w="10160">
              <a:solidFill>
                <a:schemeClr val="accent5">
                  <a:alpha val="50000"/>
                </a:schemeClr>
              </a:solidFill>
              <a:prstDash val="solid"/>
            </a:ln>
            <a:solidFill>
              <a:srgbClr val="FFFFFF">
                <a:alpha val="50000"/>
              </a:srgbClr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1190626</xdr:colOff>
      <xdr:row>1</xdr:row>
      <xdr:rowOff>504825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3716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1657349</xdr:colOff>
      <xdr:row>1</xdr:row>
      <xdr:rowOff>447675</xdr:rowOff>
    </xdr:from>
    <xdr:ext cx="937629" cy="5807487"/>
    <xdr:sp macro="" textlink="">
      <xdr:nvSpPr>
        <xdr:cNvPr id="3" name="Прямоугольник 2"/>
        <xdr:cNvSpPr/>
      </xdr:nvSpPr>
      <xdr:spPr>
        <a:xfrm rot="18654875">
          <a:off x="-558505" y="3463629"/>
          <a:ext cx="580748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5400" b="1" cap="none" spc="0">
              <a:ln w="10160">
                <a:solidFill>
                  <a:schemeClr val="accent5">
                    <a:alpha val="50000"/>
                  </a:schemeClr>
                </a:solidFill>
                <a:prstDash val="solid"/>
              </a:ln>
              <a:solidFill>
                <a:srgbClr val="FFFFFF">
                  <a:alpha val="50000"/>
                </a:srgb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О О О  П р о м э й с</a:t>
          </a:r>
        </a:p>
      </xdr:txBody>
    </xdr:sp>
    <xdr:clientData/>
  </xdr:oneCellAnchor>
  <xdr:oneCellAnchor>
    <xdr:from>
      <xdr:col>2</xdr:col>
      <xdr:colOff>200023</xdr:colOff>
      <xdr:row>6</xdr:row>
      <xdr:rowOff>152401</xdr:rowOff>
    </xdr:from>
    <xdr:ext cx="937629" cy="6491072"/>
    <xdr:sp macro="" textlink="">
      <xdr:nvSpPr>
        <xdr:cNvPr id="4" name="Прямоугольник 3"/>
        <xdr:cNvSpPr/>
      </xdr:nvSpPr>
      <xdr:spPr>
        <a:xfrm rot="18688507">
          <a:off x="385577" y="5243697"/>
          <a:ext cx="649107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5400" b="1" cap="none" spc="0">
              <a:ln w="10160">
                <a:solidFill>
                  <a:schemeClr val="accent5">
                    <a:alpha val="50000"/>
                  </a:schemeClr>
                </a:solidFill>
                <a:prstDash val="solid"/>
              </a:ln>
              <a:solidFill>
                <a:srgbClr val="FFFFFF">
                  <a:alpha val="50000"/>
                </a:srgb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+7 - 920 - 011 -</a:t>
          </a:r>
          <a:r>
            <a:rPr lang="ru-RU" sz="5400" b="1" cap="none" spc="0" baseline="0">
              <a:ln w="10160">
                <a:solidFill>
                  <a:schemeClr val="accent5">
                    <a:alpha val="50000"/>
                  </a:schemeClr>
                </a:solidFill>
                <a:prstDash val="solid"/>
              </a:ln>
              <a:solidFill>
                <a:srgbClr val="FFFFFF">
                  <a:alpha val="50000"/>
                </a:srgb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00 - 22</a:t>
          </a:r>
          <a:endParaRPr lang="ru-RU" sz="5400" b="1" cap="none" spc="0">
            <a:ln w="10160">
              <a:solidFill>
                <a:schemeClr val="accent5">
                  <a:alpha val="50000"/>
                </a:schemeClr>
              </a:solidFill>
              <a:prstDash val="solid"/>
            </a:ln>
            <a:solidFill>
              <a:srgbClr val="FFFFFF">
                <a:alpha val="50000"/>
              </a:srgbClr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1190626</xdr:colOff>
      <xdr:row>1</xdr:row>
      <xdr:rowOff>504825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3716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2386308</xdr:colOff>
      <xdr:row>1</xdr:row>
      <xdr:rowOff>485275</xdr:rowOff>
    </xdr:from>
    <xdr:ext cx="937629" cy="5807487"/>
    <xdr:sp macro="" textlink="">
      <xdr:nvSpPr>
        <xdr:cNvPr id="9" name="Прямоугольник 8"/>
        <xdr:cNvSpPr/>
      </xdr:nvSpPr>
      <xdr:spPr>
        <a:xfrm rot="18654875">
          <a:off x="170454" y="3501229"/>
          <a:ext cx="580748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5400" b="1" cap="none" spc="0">
              <a:ln w="10160">
                <a:solidFill>
                  <a:schemeClr val="accent5">
                    <a:alpha val="50000"/>
                  </a:schemeClr>
                </a:solidFill>
                <a:prstDash val="solid"/>
              </a:ln>
              <a:solidFill>
                <a:srgbClr val="FFFFFF">
                  <a:alpha val="50000"/>
                </a:srgb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О О О  П р о м э й с</a:t>
          </a:r>
        </a:p>
      </xdr:txBody>
    </xdr:sp>
    <xdr:clientData/>
  </xdr:oneCellAnchor>
  <xdr:oneCellAnchor>
    <xdr:from>
      <xdr:col>2</xdr:col>
      <xdr:colOff>102691</xdr:colOff>
      <xdr:row>10</xdr:row>
      <xdr:rowOff>145364</xdr:rowOff>
    </xdr:from>
    <xdr:ext cx="937629" cy="6491072"/>
    <xdr:sp macro="" textlink="">
      <xdr:nvSpPr>
        <xdr:cNvPr id="10" name="Прямоугольник 9"/>
        <xdr:cNvSpPr/>
      </xdr:nvSpPr>
      <xdr:spPr>
        <a:xfrm rot="18688507">
          <a:off x="192995" y="6255835"/>
          <a:ext cx="649107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5400" b="1" cap="none" spc="0">
              <a:ln w="10160">
                <a:solidFill>
                  <a:schemeClr val="accent5">
                    <a:alpha val="50000"/>
                  </a:schemeClr>
                </a:solidFill>
                <a:prstDash val="solid"/>
              </a:ln>
              <a:solidFill>
                <a:srgbClr val="FFFFFF">
                  <a:alpha val="50000"/>
                </a:srgb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+7 - 920 - 011 -</a:t>
          </a:r>
          <a:r>
            <a:rPr lang="ru-RU" sz="5400" b="1" cap="none" spc="0" baseline="0">
              <a:ln w="10160">
                <a:solidFill>
                  <a:schemeClr val="accent5">
                    <a:alpha val="50000"/>
                  </a:schemeClr>
                </a:solidFill>
                <a:prstDash val="solid"/>
              </a:ln>
              <a:solidFill>
                <a:srgbClr val="FFFFFF">
                  <a:alpha val="50000"/>
                </a:srgb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00 - 22</a:t>
          </a:r>
          <a:endParaRPr lang="ru-RU" sz="5400" b="1" cap="none" spc="0">
            <a:ln w="10160">
              <a:solidFill>
                <a:schemeClr val="accent5">
                  <a:alpha val="50000"/>
                </a:schemeClr>
              </a:solidFill>
              <a:prstDash val="solid"/>
            </a:ln>
            <a:solidFill>
              <a:srgbClr val="FFFFFF">
                <a:alpha val="50000"/>
              </a:srgbClr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1190626</xdr:colOff>
      <xdr:row>1</xdr:row>
      <xdr:rowOff>504825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3716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1774031</xdr:colOff>
      <xdr:row>2</xdr:row>
      <xdr:rowOff>107157</xdr:rowOff>
    </xdr:from>
    <xdr:ext cx="937629" cy="5807487"/>
    <xdr:sp macro="" textlink="">
      <xdr:nvSpPr>
        <xdr:cNvPr id="3" name="Прямоугольник 2"/>
        <xdr:cNvSpPr/>
      </xdr:nvSpPr>
      <xdr:spPr>
        <a:xfrm rot="18654875">
          <a:off x="-446585" y="3685086"/>
          <a:ext cx="580748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5400" b="1" cap="none" spc="0">
              <a:ln w="10160">
                <a:solidFill>
                  <a:schemeClr val="accent5">
                    <a:alpha val="50000"/>
                  </a:schemeClr>
                </a:solidFill>
                <a:prstDash val="solid"/>
              </a:ln>
              <a:solidFill>
                <a:srgbClr val="FFFFFF">
                  <a:alpha val="50000"/>
                </a:srgb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О О О  П р о м э й с</a:t>
          </a:r>
        </a:p>
      </xdr:txBody>
    </xdr:sp>
    <xdr:clientData/>
  </xdr:oneCellAnchor>
  <xdr:oneCellAnchor>
    <xdr:from>
      <xdr:col>2</xdr:col>
      <xdr:colOff>161925</xdr:colOff>
      <xdr:row>8</xdr:row>
      <xdr:rowOff>57150</xdr:rowOff>
    </xdr:from>
    <xdr:ext cx="937629" cy="6491072"/>
    <xdr:sp macro="" textlink="">
      <xdr:nvSpPr>
        <xdr:cNvPr id="4" name="Прямоугольник 3"/>
        <xdr:cNvSpPr/>
      </xdr:nvSpPr>
      <xdr:spPr>
        <a:xfrm rot="18688507">
          <a:off x="252229" y="5786621"/>
          <a:ext cx="649107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5400" b="1" cap="none" spc="0">
              <a:ln w="10160">
                <a:solidFill>
                  <a:schemeClr val="accent5">
                    <a:alpha val="50000"/>
                  </a:schemeClr>
                </a:solidFill>
                <a:prstDash val="solid"/>
              </a:ln>
              <a:solidFill>
                <a:srgbClr val="FFFFFF">
                  <a:alpha val="50000"/>
                </a:srgb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+7 - 920 - 011 -</a:t>
          </a:r>
          <a:r>
            <a:rPr lang="ru-RU" sz="5400" b="1" cap="none" spc="0" baseline="0">
              <a:ln w="10160">
                <a:solidFill>
                  <a:schemeClr val="accent5">
                    <a:alpha val="50000"/>
                  </a:schemeClr>
                </a:solidFill>
                <a:prstDash val="solid"/>
              </a:ln>
              <a:solidFill>
                <a:srgbClr val="FFFFFF">
                  <a:alpha val="50000"/>
                </a:srgb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00 - 22</a:t>
          </a:r>
          <a:endParaRPr lang="ru-RU" sz="5400" b="1" cap="none" spc="0">
            <a:ln w="10160">
              <a:solidFill>
                <a:schemeClr val="accent5">
                  <a:alpha val="50000"/>
                </a:schemeClr>
              </a:solidFill>
              <a:prstDash val="solid"/>
            </a:ln>
            <a:solidFill>
              <a:srgbClr val="FFFFFF">
                <a:alpha val="50000"/>
              </a:srgbClr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1190626</xdr:colOff>
      <xdr:row>1</xdr:row>
      <xdr:rowOff>504825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3716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2076449</xdr:colOff>
      <xdr:row>0</xdr:row>
      <xdr:rowOff>476250</xdr:rowOff>
    </xdr:from>
    <xdr:ext cx="937629" cy="5807487"/>
    <xdr:sp macro="" textlink="">
      <xdr:nvSpPr>
        <xdr:cNvPr id="3" name="Прямоугольник 2"/>
        <xdr:cNvSpPr/>
      </xdr:nvSpPr>
      <xdr:spPr>
        <a:xfrm rot="18654875">
          <a:off x="-139405" y="2911179"/>
          <a:ext cx="580748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5400" b="1" cap="none" spc="0">
              <a:ln w="10160">
                <a:solidFill>
                  <a:schemeClr val="accent5">
                    <a:alpha val="50000"/>
                  </a:schemeClr>
                </a:solidFill>
                <a:prstDash val="solid"/>
              </a:ln>
              <a:solidFill>
                <a:srgbClr val="FFFFFF">
                  <a:alpha val="50000"/>
                </a:srgb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О О О  П р о м э й с</a:t>
          </a:r>
        </a:p>
      </xdr:txBody>
    </xdr:sp>
    <xdr:clientData/>
  </xdr:oneCellAnchor>
  <xdr:oneCellAnchor>
    <xdr:from>
      <xdr:col>2</xdr:col>
      <xdr:colOff>95249</xdr:colOff>
      <xdr:row>6</xdr:row>
      <xdr:rowOff>9525</xdr:rowOff>
    </xdr:from>
    <xdr:ext cx="937629" cy="6491072"/>
    <xdr:sp macro="" textlink="">
      <xdr:nvSpPr>
        <xdr:cNvPr id="4" name="Прямоугольник 3"/>
        <xdr:cNvSpPr/>
      </xdr:nvSpPr>
      <xdr:spPr>
        <a:xfrm rot="18688507">
          <a:off x="252228" y="5167496"/>
          <a:ext cx="649107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5400" b="1" cap="none" spc="0">
              <a:ln w="10160">
                <a:solidFill>
                  <a:schemeClr val="accent5">
                    <a:alpha val="50000"/>
                  </a:schemeClr>
                </a:solidFill>
                <a:prstDash val="solid"/>
              </a:ln>
              <a:solidFill>
                <a:srgbClr val="FFFFFF">
                  <a:alpha val="50000"/>
                </a:srgb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+7 - 920 - 011 -</a:t>
          </a:r>
          <a:r>
            <a:rPr lang="ru-RU" sz="5400" b="1" cap="none" spc="0" baseline="0">
              <a:ln w="10160">
                <a:solidFill>
                  <a:schemeClr val="accent5">
                    <a:alpha val="50000"/>
                  </a:schemeClr>
                </a:solidFill>
                <a:prstDash val="solid"/>
              </a:ln>
              <a:solidFill>
                <a:srgbClr val="FFFFFF">
                  <a:alpha val="50000"/>
                </a:srgbClr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00 - 22</a:t>
          </a:r>
          <a:endParaRPr lang="ru-RU" sz="5400" b="1" cap="none" spc="0">
            <a:ln w="10160">
              <a:solidFill>
                <a:schemeClr val="accent5">
                  <a:alpha val="50000"/>
                </a:schemeClr>
              </a:solidFill>
              <a:prstDash val="solid"/>
            </a:ln>
            <a:solidFill>
              <a:srgbClr val="FFFFFF">
                <a:alpha val="50000"/>
              </a:srgbClr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zoomScaleSheetLayoutView="100" workbookViewId="0">
      <selection activeCell="A18" sqref="A18:E19"/>
    </sheetView>
  </sheetViews>
  <sheetFormatPr defaultRowHeight="15" x14ac:dyDescent="0.25"/>
  <cols>
    <col min="1" max="1" width="3.28515625" style="1" bestFit="1" customWidth="1"/>
    <col min="2" max="2" width="25.85546875" style="1" bestFit="1" customWidth="1"/>
    <col min="3" max="3" width="22.28515625" style="1" bestFit="1" customWidth="1"/>
    <col min="4" max="4" width="11.28515625" style="1" bestFit="1" customWidth="1"/>
    <col min="5" max="5" width="18" style="1" bestFit="1" customWidth="1"/>
    <col min="6" max="16384" width="9.140625" style="1"/>
  </cols>
  <sheetData>
    <row r="1" spans="1:5" ht="15.75" x14ac:dyDescent="0.25">
      <c r="A1" s="29" t="s">
        <v>7</v>
      </c>
      <c r="B1" s="29"/>
      <c r="C1" s="29"/>
      <c r="D1" s="29"/>
      <c r="E1" s="29"/>
    </row>
    <row r="2" spans="1:5" ht="15.75" x14ac:dyDescent="0.25">
      <c r="A2" s="29" t="s">
        <v>36</v>
      </c>
      <c r="B2" s="29"/>
      <c r="C2" s="29"/>
      <c r="D2" s="29"/>
      <c r="E2" s="29"/>
    </row>
    <row r="11" spans="1:5" ht="11.25" customHeight="1" x14ac:dyDescent="0.25"/>
    <row r="12" spans="1:5" ht="30" x14ac:dyDescent="0.25">
      <c r="A12" s="24" t="s">
        <v>37</v>
      </c>
      <c r="B12" s="24"/>
      <c r="C12" s="2" t="s">
        <v>38</v>
      </c>
      <c r="D12" s="24" t="s">
        <v>39</v>
      </c>
      <c r="E12" s="24"/>
    </row>
    <row r="13" spans="1:5" ht="25.5" x14ac:dyDescent="0.25">
      <c r="A13" s="23" t="s">
        <v>8</v>
      </c>
      <c r="B13" s="23"/>
      <c r="C13" s="3" t="s">
        <v>12</v>
      </c>
      <c r="D13" s="23" t="s">
        <v>2</v>
      </c>
      <c r="E13" s="23"/>
    </row>
    <row r="14" spans="1:5" ht="25.5" x14ac:dyDescent="0.25">
      <c r="A14" s="23" t="s">
        <v>9</v>
      </c>
      <c r="B14" s="23"/>
      <c r="C14" s="3" t="s">
        <v>13</v>
      </c>
      <c r="D14" s="23" t="s">
        <v>3</v>
      </c>
      <c r="E14" s="23"/>
    </row>
    <row r="15" spans="1:5" ht="25.5" x14ac:dyDescent="0.25">
      <c r="A15" s="23" t="s">
        <v>10</v>
      </c>
      <c r="B15" s="23"/>
      <c r="C15" s="3" t="s">
        <v>14</v>
      </c>
      <c r="D15" s="23" t="s">
        <v>4</v>
      </c>
      <c r="E15" s="23"/>
    </row>
    <row r="16" spans="1:5" x14ac:dyDescent="0.25">
      <c r="A16" s="23" t="s">
        <v>11</v>
      </c>
      <c r="B16" s="23"/>
      <c r="C16" s="4"/>
      <c r="D16" s="23" t="s">
        <v>5</v>
      </c>
      <c r="E16" s="23"/>
    </row>
    <row r="17" spans="1:5" x14ac:dyDescent="0.25">
      <c r="A17" s="23" t="s">
        <v>6</v>
      </c>
      <c r="B17" s="23"/>
      <c r="C17" s="4"/>
      <c r="D17" s="23" t="s">
        <v>0</v>
      </c>
      <c r="E17" s="23"/>
    </row>
    <row r="18" spans="1:5" ht="15.75" customHeight="1" x14ac:dyDescent="0.25">
      <c r="A18" s="27" t="s">
        <v>1</v>
      </c>
      <c r="B18" s="27"/>
      <c r="C18" s="27"/>
      <c r="D18" s="27"/>
      <c r="E18" s="27"/>
    </row>
    <row r="19" spans="1:5" ht="15.75" customHeight="1" x14ac:dyDescent="0.25">
      <c r="A19" s="27"/>
      <c r="B19" s="27"/>
      <c r="C19" s="27"/>
      <c r="D19" s="27"/>
      <c r="E19" s="27"/>
    </row>
    <row r="20" spans="1:5" x14ac:dyDescent="0.25">
      <c r="A20" s="24" t="s">
        <v>19</v>
      </c>
      <c r="B20" s="24"/>
      <c r="C20" s="24"/>
      <c r="D20" s="24"/>
      <c r="E20" s="24"/>
    </row>
    <row r="21" spans="1:5" x14ac:dyDescent="0.25">
      <c r="A21" s="2" t="s">
        <v>15</v>
      </c>
      <c r="B21" s="2" t="s">
        <v>16</v>
      </c>
      <c r="C21" s="2" t="s">
        <v>40</v>
      </c>
      <c r="D21" s="2" t="s">
        <v>17</v>
      </c>
      <c r="E21" s="2" t="s">
        <v>18</v>
      </c>
    </row>
    <row r="22" spans="1:5" x14ac:dyDescent="0.25">
      <c r="A22" s="5">
        <v>1</v>
      </c>
      <c r="B22" s="3" t="s">
        <v>20</v>
      </c>
      <c r="C22" s="3">
        <v>1</v>
      </c>
      <c r="D22" s="28">
        <v>325000</v>
      </c>
      <c r="E22" s="3" t="s">
        <v>21</v>
      </c>
    </row>
    <row r="23" spans="1:5" ht="25.5" x14ac:dyDescent="0.25">
      <c r="A23" s="5">
        <f>A22+1</f>
        <v>2</v>
      </c>
      <c r="B23" s="3" t="s">
        <v>22</v>
      </c>
      <c r="C23" s="3">
        <v>300</v>
      </c>
      <c r="D23" s="28"/>
      <c r="E23" s="3" t="s">
        <v>21</v>
      </c>
    </row>
    <row r="24" spans="1:5" x14ac:dyDescent="0.25">
      <c r="A24" s="5">
        <f t="shared" ref="A24:A30" si="0">A23+1</f>
        <v>3</v>
      </c>
      <c r="B24" s="3" t="s">
        <v>23</v>
      </c>
      <c r="C24" s="3">
        <v>300</v>
      </c>
      <c r="D24" s="28"/>
      <c r="E24" s="3" t="s">
        <v>21</v>
      </c>
    </row>
    <row r="25" spans="1:5" ht="38.25" x14ac:dyDescent="0.25">
      <c r="A25" s="5">
        <f t="shared" si="0"/>
        <v>4</v>
      </c>
      <c r="B25" s="3" t="s">
        <v>24</v>
      </c>
      <c r="C25" s="3">
        <v>1</v>
      </c>
      <c r="D25" s="6">
        <v>25000</v>
      </c>
      <c r="E25" s="3" t="s">
        <v>25</v>
      </c>
    </row>
    <row r="26" spans="1:5" x14ac:dyDescent="0.25">
      <c r="A26" s="5">
        <f>A25+1</f>
        <v>5</v>
      </c>
      <c r="B26" s="3" t="s">
        <v>26</v>
      </c>
      <c r="C26" s="3">
        <v>1</v>
      </c>
      <c r="D26" s="6">
        <v>27000</v>
      </c>
      <c r="E26" s="3" t="s">
        <v>21</v>
      </c>
    </row>
    <row r="27" spans="1:5" ht="25.5" x14ac:dyDescent="0.25">
      <c r="A27" s="5">
        <f t="shared" si="0"/>
        <v>6</v>
      </c>
      <c r="B27" s="3" t="s">
        <v>27</v>
      </c>
      <c r="C27" s="3">
        <v>1</v>
      </c>
      <c r="D27" s="6">
        <v>10000</v>
      </c>
      <c r="E27" s="3" t="s">
        <v>21</v>
      </c>
    </row>
    <row r="28" spans="1:5" ht="89.25" x14ac:dyDescent="0.25">
      <c r="A28" s="5">
        <f t="shared" si="0"/>
        <v>7</v>
      </c>
      <c r="B28" s="3" t="s">
        <v>41</v>
      </c>
      <c r="C28" s="3">
        <v>10</v>
      </c>
      <c r="D28" s="6">
        <v>43000</v>
      </c>
      <c r="E28" s="3" t="s">
        <v>21</v>
      </c>
    </row>
    <row r="29" spans="1:5" ht="51" x14ac:dyDescent="0.25">
      <c r="A29" s="5">
        <f t="shared" si="0"/>
        <v>8</v>
      </c>
      <c r="B29" s="3" t="s">
        <v>28</v>
      </c>
      <c r="C29" s="3">
        <v>1</v>
      </c>
      <c r="D29" s="6">
        <v>70000</v>
      </c>
      <c r="E29" s="3" t="s">
        <v>21</v>
      </c>
    </row>
    <row r="30" spans="1:5" ht="51" x14ac:dyDescent="0.25">
      <c r="A30" s="5">
        <f t="shared" si="0"/>
        <v>9</v>
      </c>
      <c r="B30" s="3" t="s">
        <v>29</v>
      </c>
      <c r="C30" s="3">
        <v>1</v>
      </c>
      <c r="D30" s="6">
        <v>10000</v>
      </c>
      <c r="E30" s="3" t="s">
        <v>30</v>
      </c>
    </row>
    <row r="31" spans="1:5" x14ac:dyDescent="0.25">
      <c r="A31" s="25" t="s">
        <v>31</v>
      </c>
      <c r="B31" s="25"/>
      <c r="C31" s="25"/>
      <c r="D31" s="26">
        <f>D22+D25+D26+D27+D28+D29+D30</f>
        <v>510000</v>
      </c>
      <c r="E31" s="26"/>
    </row>
    <row r="32" spans="1:5" x14ac:dyDescent="0.25">
      <c r="A32" s="24" t="s">
        <v>32</v>
      </c>
      <c r="B32" s="24"/>
      <c r="C32" s="24"/>
      <c r="D32" s="24"/>
      <c r="E32" s="24"/>
    </row>
    <row r="33" spans="1:5" x14ac:dyDescent="0.25">
      <c r="A33" s="2" t="s">
        <v>15</v>
      </c>
      <c r="B33" s="2" t="s">
        <v>16</v>
      </c>
      <c r="C33" s="2" t="s">
        <v>40</v>
      </c>
      <c r="D33" s="2" t="s">
        <v>17</v>
      </c>
      <c r="E33" s="2" t="s">
        <v>18</v>
      </c>
    </row>
    <row r="34" spans="1:5" ht="25.5" x14ac:dyDescent="0.25">
      <c r="A34" s="5">
        <v>1</v>
      </c>
      <c r="B34" s="3" t="s">
        <v>33</v>
      </c>
      <c r="C34" s="3">
        <v>100</v>
      </c>
      <c r="D34" s="6">
        <v>39000</v>
      </c>
      <c r="E34" s="3" t="s">
        <v>30</v>
      </c>
    </row>
    <row r="35" spans="1:5" ht="38.25" x14ac:dyDescent="0.25">
      <c r="A35" s="5">
        <f>A34+1</f>
        <v>2</v>
      </c>
      <c r="B35" s="3" t="s">
        <v>34</v>
      </c>
      <c r="C35" s="3">
        <v>1</v>
      </c>
      <c r="D35" s="6">
        <v>18000</v>
      </c>
      <c r="E35" s="3" t="s">
        <v>25</v>
      </c>
    </row>
    <row r="36" spans="1:5" ht="40.5" x14ac:dyDescent="0.25">
      <c r="A36" s="5">
        <f t="shared" ref="A36" si="1">A35+1</f>
        <v>3</v>
      </c>
      <c r="B36" s="3" t="s">
        <v>42</v>
      </c>
      <c r="C36" s="3">
        <v>1</v>
      </c>
      <c r="D36" s="6">
        <v>120000</v>
      </c>
      <c r="E36" s="3" t="s">
        <v>25</v>
      </c>
    </row>
    <row r="37" spans="1:5" x14ac:dyDescent="0.25">
      <c r="A37" s="25" t="s">
        <v>35</v>
      </c>
      <c r="B37" s="25"/>
      <c r="C37" s="25"/>
      <c r="D37" s="26">
        <f>D34+D35+D36</f>
        <v>177000</v>
      </c>
      <c r="E37" s="26"/>
    </row>
  </sheetData>
  <mergeCells count="22">
    <mergeCell ref="A15:B15"/>
    <mergeCell ref="A1:E1"/>
    <mergeCell ref="A2:E2"/>
    <mergeCell ref="A12:B12"/>
    <mergeCell ref="A13:B13"/>
    <mergeCell ref="A14:B14"/>
    <mergeCell ref="D12:E12"/>
    <mergeCell ref="D13:E13"/>
    <mergeCell ref="D14:E14"/>
    <mergeCell ref="D15:E15"/>
    <mergeCell ref="D16:E16"/>
    <mergeCell ref="A32:E32"/>
    <mergeCell ref="A37:C37"/>
    <mergeCell ref="D37:E37"/>
    <mergeCell ref="A16:B16"/>
    <mergeCell ref="A17:B17"/>
    <mergeCell ref="D17:E17"/>
    <mergeCell ref="A18:E19"/>
    <mergeCell ref="A20:E20"/>
    <mergeCell ref="D22:D24"/>
    <mergeCell ref="A31:C31"/>
    <mergeCell ref="D31:E31"/>
  </mergeCells>
  <printOptions horizontalCentered="1"/>
  <pageMargins left="0.11811023622047245" right="0.11811023622047245" top="0.15748031496062992" bottom="0.15748031496062992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Normal="100" zoomScaleSheetLayoutView="100" workbookViewId="0">
      <selection activeCell="A4" sqref="A4:E4"/>
    </sheetView>
  </sheetViews>
  <sheetFormatPr defaultRowHeight="15" x14ac:dyDescent="0.25"/>
  <cols>
    <col min="1" max="1" width="3.28515625" style="1" bestFit="1" customWidth="1"/>
    <col min="2" max="2" width="40.140625" style="1" customWidth="1"/>
    <col min="3" max="3" width="15.42578125" style="1" bestFit="1" customWidth="1"/>
    <col min="4" max="4" width="11.28515625" style="1" bestFit="1" customWidth="1"/>
    <col min="5" max="5" width="24.28515625" style="1" bestFit="1" customWidth="1"/>
    <col min="6" max="16384" width="9.140625" style="1"/>
  </cols>
  <sheetData>
    <row r="1" spans="1:5" ht="45.75" customHeight="1" x14ac:dyDescent="0.25">
      <c r="A1" s="33" t="s">
        <v>49</v>
      </c>
      <c r="B1" s="34"/>
      <c r="C1" s="34"/>
      <c r="D1" s="34"/>
      <c r="E1" s="35"/>
    </row>
    <row r="2" spans="1:5" ht="44.25" customHeight="1" x14ac:dyDescent="0.25">
      <c r="A2" s="36" t="s">
        <v>50</v>
      </c>
      <c r="B2" s="37"/>
      <c r="C2" s="37"/>
      <c r="D2" s="37"/>
      <c r="E2" s="38"/>
    </row>
    <row r="3" spans="1:5" ht="30" customHeight="1" x14ac:dyDescent="0.25">
      <c r="A3" s="39" t="s">
        <v>51</v>
      </c>
      <c r="B3" s="40"/>
      <c r="C3" s="40"/>
      <c r="D3" s="40"/>
      <c r="E3" s="41"/>
    </row>
    <row r="4" spans="1:5" ht="33" customHeight="1" thickBot="1" x14ac:dyDescent="0.3">
      <c r="A4" s="78" t="str">
        <f>'Промэйс 3-3'!$A$4</f>
        <v xml:space="preserve"> +7 9058657618  natusya0174@yandex.ru</v>
      </c>
      <c r="B4" s="42"/>
      <c r="C4" s="42"/>
      <c r="D4" s="42"/>
      <c r="E4" s="43"/>
    </row>
    <row r="5" spans="1:5" ht="15.75" x14ac:dyDescent="0.25">
      <c r="A5" s="44" t="s">
        <v>92</v>
      </c>
      <c r="B5" s="45"/>
      <c r="C5" s="45"/>
      <c r="D5" s="45"/>
      <c r="E5" s="46"/>
    </row>
    <row r="6" spans="1:5" ht="16.5" thickBot="1" x14ac:dyDescent="0.3">
      <c r="A6" s="30" t="s">
        <v>47</v>
      </c>
      <c r="B6" s="31"/>
      <c r="C6" s="31"/>
      <c r="D6" s="31"/>
      <c r="E6" s="32"/>
    </row>
    <row r="7" spans="1:5" ht="30" x14ac:dyDescent="0.25">
      <c r="A7" s="47" t="s">
        <v>37</v>
      </c>
      <c r="B7" s="48"/>
      <c r="C7" s="13" t="s">
        <v>38</v>
      </c>
      <c r="D7" s="48" t="s">
        <v>39</v>
      </c>
      <c r="E7" s="49"/>
    </row>
    <row r="8" spans="1:5" ht="25.5" customHeight="1" x14ac:dyDescent="0.25">
      <c r="A8" s="50" t="s">
        <v>82</v>
      </c>
      <c r="B8" s="23"/>
      <c r="C8" s="7" t="s">
        <v>77</v>
      </c>
      <c r="D8" s="23" t="s">
        <v>48</v>
      </c>
      <c r="E8" s="51"/>
    </row>
    <row r="9" spans="1:5" ht="15" customHeight="1" x14ac:dyDescent="0.25">
      <c r="A9" s="50" t="s">
        <v>79</v>
      </c>
      <c r="B9" s="23"/>
      <c r="C9" s="7" t="s">
        <v>76</v>
      </c>
      <c r="D9" s="23" t="s">
        <v>62</v>
      </c>
      <c r="E9" s="51"/>
    </row>
    <row r="10" spans="1:5" ht="15" customHeight="1" x14ac:dyDescent="0.25">
      <c r="A10" s="50" t="s">
        <v>80</v>
      </c>
      <c r="B10" s="23"/>
      <c r="C10" s="7" t="s">
        <v>78</v>
      </c>
      <c r="D10" s="23" t="s">
        <v>63</v>
      </c>
      <c r="E10" s="51"/>
    </row>
    <row r="11" spans="1:5" ht="29.25" customHeight="1" thickBot="1" x14ac:dyDescent="0.3">
      <c r="A11" s="52" t="s">
        <v>81</v>
      </c>
      <c r="B11" s="53"/>
      <c r="C11" s="14"/>
      <c r="D11" s="53" t="s">
        <v>64</v>
      </c>
      <c r="E11" s="54"/>
    </row>
    <row r="12" spans="1:5" ht="15" customHeight="1" x14ac:dyDescent="0.25">
      <c r="A12" s="55" t="s">
        <v>66</v>
      </c>
      <c r="B12" s="56"/>
      <c r="C12" s="56"/>
      <c r="D12" s="56"/>
      <c r="E12" s="57"/>
    </row>
    <row r="13" spans="1:5" ht="15" customHeight="1" thickBot="1" x14ac:dyDescent="0.3">
      <c r="A13" s="58"/>
      <c r="B13" s="59"/>
      <c r="C13" s="59"/>
      <c r="D13" s="59"/>
      <c r="E13" s="60"/>
    </row>
    <row r="14" spans="1:5" x14ac:dyDescent="0.25">
      <c r="A14" s="47" t="s">
        <v>19</v>
      </c>
      <c r="B14" s="48"/>
      <c r="C14" s="48"/>
      <c r="D14" s="48"/>
      <c r="E14" s="49"/>
    </row>
    <row r="15" spans="1:5" x14ac:dyDescent="0.25">
      <c r="A15" s="15" t="s">
        <v>15</v>
      </c>
      <c r="B15" s="8" t="s">
        <v>16</v>
      </c>
      <c r="C15" s="8" t="s">
        <v>40</v>
      </c>
      <c r="D15" s="8" t="s">
        <v>17</v>
      </c>
      <c r="E15" s="16" t="s">
        <v>18</v>
      </c>
    </row>
    <row r="16" spans="1:5" x14ac:dyDescent="0.25">
      <c r="A16" s="17">
        <v>1</v>
      </c>
      <c r="B16" s="7" t="s">
        <v>86</v>
      </c>
      <c r="C16" s="7">
        <v>1</v>
      </c>
      <c r="D16" s="9">
        <v>250000</v>
      </c>
      <c r="E16" s="18" t="s">
        <v>21</v>
      </c>
    </row>
    <row r="17" spans="1:5" x14ac:dyDescent="0.25">
      <c r="A17" s="17">
        <f>A16+1</f>
        <v>2</v>
      </c>
      <c r="B17" s="7" t="s">
        <v>22</v>
      </c>
      <c r="C17" s="7">
        <v>300</v>
      </c>
      <c r="D17" s="9">
        <f>C17*150</f>
        <v>45000</v>
      </c>
      <c r="E17" s="18" t="s">
        <v>21</v>
      </c>
    </row>
    <row r="18" spans="1:5" x14ac:dyDescent="0.25">
      <c r="A18" s="17">
        <f t="shared" ref="A18:A23" si="0">A17+1</f>
        <v>3</v>
      </c>
      <c r="B18" s="7" t="s">
        <v>23</v>
      </c>
      <c r="C18" s="7">
        <v>300</v>
      </c>
      <c r="D18" s="9">
        <f>C18*50</f>
        <v>15000</v>
      </c>
      <c r="E18" s="18" t="s">
        <v>21</v>
      </c>
    </row>
    <row r="19" spans="1:5" x14ac:dyDescent="0.25">
      <c r="A19" s="17">
        <f t="shared" si="0"/>
        <v>4</v>
      </c>
      <c r="B19" s="7" t="s">
        <v>58</v>
      </c>
      <c r="C19" s="7">
        <v>1</v>
      </c>
      <c r="D19" s="9">
        <v>22000</v>
      </c>
      <c r="E19" s="18" t="s">
        <v>21</v>
      </c>
    </row>
    <row r="20" spans="1:5" x14ac:dyDescent="0.25">
      <c r="A20" s="17">
        <f t="shared" si="0"/>
        <v>5</v>
      </c>
      <c r="B20" s="7" t="s">
        <v>61</v>
      </c>
      <c r="C20" s="7">
        <v>1</v>
      </c>
      <c r="D20" s="9">
        <v>22000</v>
      </c>
      <c r="E20" s="18" t="s">
        <v>21</v>
      </c>
    </row>
    <row r="21" spans="1:5" ht="25.5" x14ac:dyDescent="0.25">
      <c r="A21" s="17">
        <f t="shared" si="0"/>
        <v>6</v>
      </c>
      <c r="B21" s="7" t="s">
        <v>67</v>
      </c>
      <c r="C21" s="7">
        <v>8</v>
      </c>
      <c r="D21" s="9">
        <f>C21*4000</f>
        <v>32000</v>
      </c>
      <c r="E21" s="18" t="s">
        <v>21</v>
      </c>
    </row>
    <row r="22" spans="1:5" ht="38.25" x14ac:dyDescent="0.25">
      <c r="A22" s="17">
        <f t="shared" si="0"/>
        <v>7</v>
      </c>
      <c r="B22" s="7" t="s">
        <v>68</v>
      </c>
      <c r="C22" s="7">
        <v>1</v>
      </c>
      <c r="D22" s="9">
        <v>11000</v>
      </c>
      <c r="E22" s="18" t="s">
        <v>30</v>
      </c>
    </row>
    <row r="23" spans="1:5" ht="38.25" x14ac:dyDescent="0.25">
      <c r="A23" s="17">
        <f t="shared" si="0"/>
        <v>8</v>
      </c>
      <c r="B23" s="7" t="s">
        <v>45</v>
      </c>
      <c r="C23" s="7">
        <v>1</v>
      </c>
      <c r="D23" s="9">
        <v>50000</v>
      </c>
      <c r="E23" s="18" t="s">
        <v>21</v>
      </c>
    </row>
    <row r="24" spans="1:5" x14ac:dyDescent="0.25">
      <c r="A24" s="70" t="s">
        <v>70</v>
      </c>
      <c r="B24" s="25"/>
      <c r="C24" s="25"/>
      <c r="D24" s="26">
        <f>D16+D17+D18+D19+D21+D23+D20+D22</f>
        <v>447000</v>
      </c>
      <c r="E24" s="71"/>
    </row>
    <row r="25" spans="1:5" x14ac:dyDescent="0.25">
      <c r="A25" s="72" t="s">
        <v>32</v>
      </c>
      <c r="B25" s="24"/>
      <c r="C25" s="24"/>
      <c r="D25" s="24"/>
      <c r="E25" s="73"/>
    </row>
    <row r="26" spans="1:5" x14ac:dyDescent="0.25">
      <c r="A26" s="15" t="s">
        <v>15</v>
      </c>
      <c r="B26" s="8" t="s">
        <v>16</v>
      </c>
      <c r="C26" s="8" t="s">
        <v>40</v>
      </c>
      <c r="D26" s="8" t="s">
        <v>17</v>
      </c>
      <c r="E26" s="16" t="s">
        <v>18</v>
      </c>
    </row>
    <row r="27" spans="1:5" ht="27.75" x14ac:dyDescent="0.25">
      <c r="A27" s="17">
        <v>1</v>
      </c>
      <c r="B27" s="7" t="s">
        <v>99</v>
      </c>
      <c r="C27" s="7">
        <v>1</v>
      </c>
      <c r="D27" s="9">
        <f>C27*95000</f>
        <v>95000</v>
      </c>
      <c r="E27" s="18" t="s">
        <v>25</v>
      </c>
    </row>
    <row r="28" spans="1:5" ht="25.5" x14ac:dyDescent="0.25">
      <c r="A28" s="17">
        <f>A27+1</f>
        <v>2</v>
      </c>
      <c r="B28" s="7" t="s">
        <v>69</v>
      </c>
      <c r="C28" s="7">
        <v>1</v>
      </c>
      <c r="D28" s="9">
        <v>18000</v>
      </c>
      <c r="E28" s="18" t="s">
        <v>25</v>
      </c>
    </row>
    <row r="29" spans="1:5" x14ac:dyDescent="0.25">
      <c r="A29" s="70" t="s">
        <v>71</v>
      </c>
      <c r="B29" s="25"/>
      <c r="C29" s="25"/>
      <c r="D29" s="26">
        <f>D27+D28</f>
        <v>113000</v>
      </c>
      <c r="E29" s="71"/>
    </row>
    <row r="30" spans="1:5" ht="18" thickBot="1" x14ac:dyDescent="0.3">
      <c r="A30" s="74" t="s">
        <v>60</v>
      </c>
      <c r="B30" s="75"/>
      <c r="C30" s="75"/>
      <c r="D30" s="76">
        <f>D24+D29</f>
        <v>560000</v>
      </c>
      <c r="E30" s="77"/>
    </row>
    <row r="31" spans="1:5" ht="36.75" customHeight="1" x14ac:dyDescent="0.25">
      <c r="A31" s="61" t="s">
        <v>98</v>
      </c>
      <c r="B31" s="62"/>
      <c r="C31" s="62"/>
      <c r="D31" s="62"/>
      <c r="E31" s="63"/>
    </row>
    <row r="32" spans="1:5" ht="24.75" customHeight="1" x14ac:dyDescent="0.25">
      <c r="A32" s="64" t="s">
        <v>96</v>
      </c>
      <c r="B32" s="65"/>
      <c r="C32" s="65"/>
      <c r="D32" s="65"/>
      <c r="E32" s="66"/>
    </row>
    <row r="33" spans="1:5" ht="26.25" customHeight="1" x14ac:dyDescent="0.25">
      <c r="A33" s="64" t="s">
        <v>75</v>
      </c>
      <c r="B33" s="65"/>
      <c r="C33" s="65"/>
      <c r="D33" s="65"/>
      <c r="E33" s="66"/>
    </row>
    <row r="34" spans="1:5" ht="27.75" customHeight="1" thickBot="1" x14ac:dyDescent="0.3">
      <c r="A34" s="67" t="s">
        <v>97</v>
      </c>
      <c r="B34" s="68"/>
      <c r="C34" s="68"/>
      <c r="D34" s="68"/>
      <c r="E34" s="69"/>
    </row>
  </sheetData>
  <mergeCells count="29">
    <mergeCell ref="A31:E31"/>
    <mergeCell ref="A32:E32"/>
    <mergeCell ref="A33:E33"/>
    <mergeCell ref="A34:E34"/>
    <mergeCell ref="A24:C24"/>
    <mergeCell ref="D24:E24"/>
    <mergeCell ref="A25:E25"/>
    <mergeCell ref="A29:C29"/>
    <mergeCell ref="D29:E29"/>
    <mergeCell ref="A30:C30"/>
    <mergeCell ref="D30:E30"/>
    <mergeCell ref="A14:E14"/>
    <mergeCell ref="A7:B7"/>
    <mergeCell ref="D7:E7"/>
    <mergeCell ref="A8:B8"/>
    <mergeCell ref="D8:E8"/>
    <mergeCell ref="A9:B9"/>
    <mergeCell ref="D9:E9"/>
    <mergeCell ref="A10:B10"/>
    <mergeCell ref="D10:E10"/>
    <mergeCell ref="A11:B11"/>
    <mergeCell ref="D11:E11"/>
    <mergeCell ref="A12:E13"/>
    <mergeCell ref="A6:E6"/>
    <mergeCell ref="A1:E1"/>
    <mergeCell ref="A2:E2"/>
    <mergeCell ref="A3:E3"/>
    <mergeCell ref="A4:E4"/>
    <mergeCell ref="A5:E5"/>
  </mergeCells>
  <printOptions horizontalCentered="1"/>
  <pageMargins left="0.11811023622047245" right="0.11811023622047245" top="0.55118110236220474" bottom="0.15748031496062992" header="0.11811023622047245" footer="0.1181102362204724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Normal="100" zoomScaleSheetLayoutView="100" workbookViewId="0">
      <selection activeCell="A4" sqref="A4:E4"/>
    </sheetView>
  </sheetViews>
  <sheetFormatPr defaultRowHeight="15" x14ac:dyDescent="0.25"/>
  <cols>
    <col min="1" max="1" width="3.28515625" style="1" bestFit="1" customWidth="1"/>
    <col min="2" max="2" width="40.140625" style="1" customWidth="1"/>
    <col min="3" max="3" width="15.42578125" style="1" bestFit="1" customWidth="1"/>
    <col min="4" max="4" width="11.28515625" style="1" bestFit="1" customWidth="1"/>
    <col min="5" max="5" width="24.28515625" style="1" bestFit="1" customWidth="1"/>
    <col min="6" max="16384" width="9.140625" style="1"/>
  </cols>
  <sheetData>
    <row r="1" spans="1:5" ht="45.75" customHeight="1" x14ac:dyDescent="0.25">
      <c r="A1" s="33" t="s">
        <v>49</v>
      </c>
      <c r="B1" s="34"/>
      <c r="C1" s="34"/>
      <c r="D1" s="34"/>
      <c r="E1" s="35"/>
    </row>
    <row r="2" spans="1:5" ht="44.25" customHeight="1" x14ac:dyDescent="0.25">
      <c r="A2" s="36" t="s">
        <v>50</v>
      </c>
      <c r="B2" s="37"/>
      <c r="C2" s="37"/>
      <c r="D2" s="37"/>
      <c r="E2" s="38"/>
    </row>
    <row r="3" spans="1:5" ht="30" customHeight="1" x14ac:dyDescent="0.25">
      <c r="A3" s="39" t="s">
        <v>51</v>
      </c>
      <c r="B3" s="40"/>
      <c r="C3" s="40"/>
      <c r="D3" s="40"/>
      <c r="E3" s="41"/>
    </row>
    <row r="4" spans="1:5" ht="33" customHeight="1" thickBot="1" x14ac:dyDescent="0.3">
      <c r="A4" s="78" t="str">
        <f>'Промэйс 3-3'!$A$4</f>
        <v xml:space="preserve"> +7 9058657618  natusya0174@yandex.ru</v>
      </c>
      <c r="B4" s="42"/>
      <c r="C4" s="42"/>
      <c r="D4" s="42"/>
      <c r="E4" s="43"/>
    </row>
    <row r="5" spans="1:5" ht="15.75" x14ac:dyDescent="0.25">
      <c r="A5" s="44" t="s">
        <v>92</v>
      </c>
      <c r="B5" s="45"/>
      <c r="C5" s="45"/>
      <c r="D5" s="45"/>
      <c r="E5" s="46"/>
    </row>
    <row r="6" spans="1:5" ht="16.5" thickBot="1" x14ac:dyDescent="0.3">
      <c r="A6" s="30" t="s">
        <v>47</v>
      </c>
      <c r="B6" s="31"/>
      <c r="C6" s="31"/>
      <c r="D6" s="31"/>
      <c r="E6" s="32"/>
    </row>
    <row r="7" spans="1:5" ht="30" x14ac:dyDescent="0.25">
      <c r="A7" s="47" t="s">
        <v>37</v>
      </c>
      <c r="B7" s="48"/>
      <c r="C7" s="13" t="s">
        <v>38</v>
      </c>
      <c r="D7" s="48" t="s">
        <v>39</v>
      </c>
      <c r="E7" s="49"/>
    </row>
    <row r="8" spans="1:5" ht="25.5" customHeight="1" x14ac:dyDescent="0.25">
      <c r="A8" s="50" t="s">
        <v>82</v>
      </c>
      <c r="B8" s="23"/>
      <c r="C8" s="7" t="s">
        <v>77</v>
      </c>
      <c r="D8" s="23" t="s">
        <v>48</v>
      </c>
      <c r="E8" s="51"/>
    </row>
    <row r="9" spans="1:5" ht="15" customHeight="1" x14ac:dyDescent="0.25">
      <c r="A9" s="50" t="s">
        <v>79</v>
      </c>
      <c r="B9" s="23"/>
      <c r="C9" s="7" t="s">
        <v>76</v>
      </c>
      <c r="D9" s="23" t="s">
        <v>62</v>
      </c>
      <c r="E9" s="51"/>
    </row>
    <row r="10" spans="1:5" ht="15" customHeight="1" x14ac:dyDescent="0.25">
      <c r="A10" s="50" t="s">
        <v>80</v>
      </c>
      <c r="B10" s="23"/>
      <c r="C10" s="7" t="s">
        <v>78</v>
      </c>
      <c r="D10" s="23" t="s">
        <v>63</v>
      </c>
      <c r="E10" s="51"/>
    </row>
    <row r="11" spans="1:5" ht="29.25" customHeight="1" thickBot="1" x14ac:dyDescent="0.3">
      <c r="A11" s="52" t="s">
        <v>81</v>
      </c>
      <c r="B11" s="53"/>
      <c r="C11" s="14"/>
      <c r="D11" s="53" t="s">
        <v>64</v>
      </c>
      <c r="E11" s="54"/>
    </row>
    <row r="12" spans="1:5" ht="15" customHeight="1" x14ac:dyDescent="0.25">
      <c r="A12" s="55" t="s">
        <v>66</v>
      </c>
      <c r="B12" s="56"/>
      <c r="C12" s="56"/>
      <c r="D12" s="56"/>
      <c r="E12" s="57"/>
    </row>
    <row r="13" spans="1:5" ht="15" customHeight="1" thickBot="1" x14ac:dyDescent="0.3">
      <c r="A13" s="58"/>
      <c r="B13" s="59"/>
      <c r="C13" s="59"/>
      <c r="D13" s="59"/>
      <c r="E13" s="60"/>
    </row>
    <row r="14" spans="1:5" x14ac:dyDescent="0.25">
      <c r="A14" s="47" t="s">
        <v>19</v>
      </c>
      <c r="B14" s="48"/>
      <c r="C14" s="48"/>
      <c r="D14" s="48"/>
      <c r="E14" s="49"/>
    </row>
    <row r="15" spans="1:5" x14ac:dyDescent="0.25">
      <c r="A15" s="15" t="s">
        <v>15</v>
      </c>
      <c r="B15" s="8" t="s">
        <v>16</v>
      </c>
      <c r="C15" s="8" t="s">
        <v>40</v>
      </c>
      <c r="D15" s="8" t="s">
        <v>17</v>
      </c>
      <c r="E15" s="16" t="s">
        <v>18</v>
      </c>
    </row>
    <row r="16" spans="1:5" x14ac:dyDescent="0.25">
      <c r="A16" s="17">
        <v>1</v>
      </c>
      <c r="B16" s="7" t="s">
        <v>86</v>
      </c>
      <c r="C16" s="7">
        <v>1</v>
      </c>
      <c r="D16" s="9">
        <v>250000</v>
      </c>
      <c r="E16" s="18" t="s">
        <v>21</v>
      </c>
    </row>
    <row r="17" spans="1:5" x14ac:dyDescent="0.25">
      <c r="A17" s="17">
        <f>A16+1</f>
        <v>2</v>
      </c>
      <c r="B17" s="7" t="s">
        <v>22</v>
      </c>
      <c r="C17" s="7">
        <v>300</v>
      </c>
      <c r="D17" s="9">
        <f>C17*150</f>
        <v>45000</v>
      </c>
      <c r="E17" s="18" t="s">
        <v>21</v>
      </c>
    </row>
    <row r="18" spans="1:5" x14ac:dyDescent="0.25">
      <c r="A18" s="17">
        <f t="shared" ref="A18:A23" si="0">A17+1</f>
        <v>3</v>
      </c>
      <c r="B18" s="7" t="s">
        <v>23</v>
      </c>
      <c r="C18" s="7">
        <v>300</v>
      </c>
      <c r="D18" s="9">
        <f>C18*50</f>
        <v>15000</v>
      </c>
      <c r="E18" s="18" t="s">
        <v>21</v>
      </c>
    </row>
    <row r="19" spans="1:5" x14ac:dyDescent="0.25">
      <c r="A19" s="17">
        <f t="shared" si="0"/>
        <v>4</v>
      </c>
      <c r="B19" s="7" t="s">
        <v>58</v>
      </c>
      <c r="C19" s="7">
        <v>1</v>
      </c>
      <c r="D19" s="9">
        <v>22000</v>
      </c>
      <c r="E19" s="18" t="s">
        <v>21</v>
      </c>
    </row>
    <row r="20" spans="1:5" x14ac:dyDescent="0.25">
      <c r="A20" s="17">
        <f t="shared" si="0"/>
        <v>5</v>
      </c>
      <c r="B20" s="7" t="s">
        <v>61</v>
      </c>
      <c r="C20" s="7">
        <v>1</v>
      </c>
      <c r="D20" s="9">
        <v>22000</v>
      </c>
      <c r="E20" s="18" t="s">
        <v>21</v>
      </c>
    </row>
    <row r="21" spans="1:5" ht="25.5" x14ac:dyDescent="0.25">
      <c r="A21" s="17">
        <f t="shared" si="0"/>
        <v>6</v>
      </c>
      <c r="B21" s="7" t="s">
        <v>67</v>
      </c>
      <c r="C21" s="7">
        <v>8</v>
      </c>
      <c r="D21" s="9">
        <f>C21*4000</f>
        <v>32000</v>
      </c>
      <c r="E21" s="18" t="s">
        <v>21</v>
      </c>
    </row>
    <row r="22" spans="1:5" ht="38.25" x14ac:dyDescent="0.25">
      <c r="A22" s="17">
        <f t="shared" si="0"/>
        <v>7</v>
      </c>
      <c r="B22" s="7" t="s">
        <v>68</v>
      </c>
      <c r="C22" s="7">
        <v>1</v>
      </c>
      <c r="D22" s="9">
        <v>11000</v>
      </c>
      <c r="E22" s="18" t="s">
        <v>30</v>
      </c>
    </row>
    <row r="23" spans="1:5" ht="38.25" x14ac:dyDescent="0.25">
      <c r="A23" s="17">
        <f t="shared" si="0"/>
        <v>8</v>
      </c>
      <c r="B23" s="7" t="s">
        <v>45</v>
      </c>
      <c r="C23" s="7">
        <v>1</v>
      </c>
      <c r="D23" s="9">
        <v>50000</v>
      </c>
      <c r="E23" s="18" t="s">
        <v>21</v>
      </c>
    </row>
    <row r="24" spans="1:5" x14ac:dyDescent="0.25">
      <c r="A24" s="70" t="s">
        <v>70</v>
      </c>
      <c r="B24" s="25"/>
      <c r="C24" s="25"/>
      <c r="D24" s="26">
        <f>D16+D17+D18+D19+D21+D23+D20+D22</f>
        <v>447000</v>
      </c>
      <c r="E24" s="71"/>
    </row>
    <row r="25" spans="1:5" x14ac:dyDescent="0.25">
      <c r="A25" s="72" t="s">
        <v>32</v>
      </c>
      <c r="B25" s="24"/>
      <c r="C25" s="24"/>
      <c r="D25" s="24"/>
      <c r="E25" s="73"/>
    </row>
    <row r="26" spans="1:5" x14ac:dyDescent="0.25">
      <c r="A26" s="15" t="s">
        <v>15</v>
      </c>
      <c r="B26" s="8" t="s">
        <v>16</v>
      </c>
      <c r="C26" s="8" t="s">
        <v>40</v>
      </c>
      <c r="D26" s="8" t="s">
        <v>17</v>
      </c>
      <c r="E26" s="16" t="s">
        <v>18</v>
      </c>
    </row>
    <row r="27" spans="1:5" ht="27.75" x14ac:dyDescent="0.25">
      <c r="A27" s="17">
        <v>1</v>
      </c>
      <c r="B27" s="7" t="s">
        <v>99</v>
      </c>
      <c r="C27" s="7">
        <v>1</v>
      </c>
      <c r="D27" s="9">
        <f>C27*95000</f>
        <v>95000</v>
      </c>
      <c r="E27" s="18" t="s">
        <v>25</v>
      </c>
    </row>
    <row r="28" spans="1:5" ht="25.5" x14ac:dyDescent="0.25">
      <c r="A28" s="17">
        <f>A27+1</f>
        <v>2</v>
      </c>
      <c r="B28" s="7" t="s">
        <v>69</v>
      </c>
      <c r="C28" s="7">
        <v>1</v>
      </c>
      <c r="D28" s="9">
        <v>18000</v>
      </c>
      <c r="E28" s="18" t="s">
        <v>25</v>
      </c>
    </row>
    <row r="29" spans="1:5" x14ac:dyDescent="0.25">
      <c r="A29" s="70" t="s">
        <v>71</v>
      </c>
      <c r="B29" s="25"/>
      <c r="C29" s="25"/>
      <c r="D29" s="26">
        <f>D27+D28</f>
        <v>113000</v>
      </c>
      <c r="E29" s="71"/>
    </row>
    <row r="30" spans="1:5" ht="18" thickBot="1" x14ac:dyDescent="0.3">
      <c r="A30" s="74" t="s">
        <v>60</v>
      </c>
      <c r="B30" s="75"/>
      <c r="C30" s="75"/>
      <c r="D30" s="76">
        <f>D24+D29</f>
        <v>560000</v>
      </c>
      <c r="E30" s="77"/>
    </row>
    <row r="31" spans="1:5" ht="36.75" customHeight="1" x14ac:dyDescent="0.25">
      <c r="A31" s="61" t="s">
        <v>98</v>
      </c>
      <c r="B31" s="62"/>
      <c r="C31" s="62"/>
      <c r="D31" s="62"/>
      <c r="E31" s="63"/>
    </row>
    <row r="32" spans="1:5" ht="24.75" customHeight="1" x14ac:dyDescent="0.25">
      <c r="A32" s="64" t="s">
        <v>96</v>
      </c>
      <c r="B32" s="65"/>
      <c r="C32" s="65"/>
      <c r="D32" s="65"/>
      <c r="E32" s="66"/>
    </row>
    <row r="33" spans="1:5" ht="26.25" customHeight="1" x14ac:dyDescent="0.25">
      <c r="A33" s="64" t="s">
        <v>75</v>
      </c>
      <c r="B33" s="65"/>
      <c r="C33" s="65"/>
      <c r="D33" s="65"/>
      <c r="E33" s="66"/>
    </row>
    <row r="34" spans="1:5" ht="27.75" customHeight="1" thickBot="1" x14ac:dyDescent="0.3">
      <c r="A34" s="67" t="s">
        <v>97</v>
      </c>
      <c r="B34" s="68"/>
      <c r="C34" s="68"/>
      <c r="D34" s="68"/>
      <c r="E34" s="69"/>
    </row>
  </sheetData>
  <mergeCells count="29">
    <mergeCell ref="A34:E34"/>
    <mergeCell ref="A32:E32"/>
    <mergeCell ref="A6:E6"/>
    <mergeCell ref="A31:E31"/>
    <mergeCell ref="A33:E33"/>
    <mergeCell ref="A7:B7"/>
    <mergeCell ref="D7:E7"/>
    <mergeCell ref="A8:B8"/>
    <mergeCell ref="D8:E8"/>
    <mergeCell ref="A9:B9"/>
    <mergeCell ref="D9:E9"/>
    <mergeCell ref="A30:C30"/>
    <mergeCell ref="D30:E30"/>
    <mergeCell ref="A10:B10"/>
    <mergeCell ref="D10:E10"/>
    <mergeCell ref="A11:B11"/>
    <mergeCell ref="A1:E1"/>
    <mergeCell ref="A2:E2"/>
    <mergeCell ref="A3:E3"/>
    <mergeCell ref="A4:E4"/>
    <mergeCell ref="A5:E5"/>
    <mergeCell ref="A25:E25"/>
    <mergeCell ref="A29:C29"/>
    <mergeCell ref="D29:E29"/>
    <mergeCell ref="D11:E11"/>
    <mergeCell ref="A12:E13"/>
    <mergeCell ref="A14:E14"/>
    <mergeCell ref="A24:C24"/>
    <mergeCell ref="D24:E24"/>
  </mergeCells>
  <printOptions horizontalCentered="1"/>
  <pageMargins left="0.11811023622047245" right="0.11811023622047245" top="0.55118110236220474" bottom="0" header="0.11811023622047245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Normal="100" zoomScaleSheetLayoutView="100" workbookViewId="0">
      <selection activeCell="A4" sqref="A4:E4"/>
    </sheetView>
  </sheetViews>
  <sheetFormatPr defaultRowHeight="15" x14ac:dyDescent="0.25"/>
  <cols>
    <col min="1" max="1" width="3.28515625" style="1" bestFit="1" customWidth="1"/>
    <col min="2" max="2" width="41.140625" style="1" bestFit="1" customWidth="1"/>
    <col min="3" max="3" width="15.42578125" style="1" bestFit="1" customWidth="1"/>
    <col min="4" max="4" width="11.28515625" style="1" bestFit="1" customWidth="1"/>
    <col min="5" max="5" width="24.28515625" style="1" bestFit="1" customWidth="1"/>
    <col min="6" max="16384" width="9.140625" style="1"/>
  </cols>
  <sheetData>
    <row r="1" spans="1:5" ht="45.75" customHeight="1" x14ac:dyDescent="0.25">
      <c r="A1" s="33" t="s">
        <v>49</v>
      </c>
      <c r="B1" s="34"/>
      <c r="C1" s="34"/>
      <c r="D1" s="34"/>
      <c r="E1" s="35"/>
    </row>
    <row r="2" spans="1:5" ht="44.25" customHeight="1" x14ac:dyDescent="0.25">
      <c r="A2" s="36" t="s">
        <v>50</v>
      </c>
      <c r="B2" s="37"/>
      <c r="C2" s="37"/>
      <c r="D2" s="37"/>
      <c r="E2" s="38"/>
    </row>
    <row r="3" spans="1:5" ht="31.5" customHeight="1" x14ac:dyDescent="0.25">
      <c r="A3" s="39" t="s">
        <v>51</v>
      </c>
      <c r="B3" s="40"/>
      <c r="C3" s="40"/>
      <c r="D3" s="40"/>
      <c r="E3" s="41"/>
    </row>
    <row r="4" spans="1:5" ht="29.25" customHeight="1" thickBot="1" x14ac:dyDescent="0.3">
      <c r="A4" s="78" t="str">
        <f>'Промэйс 3-3'!$A$4</f>
        <v xml:space="preserve"> +7 9058657618  natusya0174@yandex.ru</v>
      </c>
      <c r="B4" s="42"/>
      <c r="C4" s="42"/>
      <c r="D4" s="42"/>
      <c r="E4" s="43"/>
    </row>
    <row r="5" spans="1:5" ht="15.75" customHeight="1" x14ac:dyDescent="0.25">
      <c r="A5" s="44" t="s">
        <v>93</v>
      </c>
      <c r="B5" s="45"/>
      <c r="C5" s="45"/>
      <c r="D5" s="45"/>
      <c r="E5" s="46"/>
    </row>
    <row r="6" spans="1:5" ht="15.75" customHeight="1" thickBot="1" x14ac:dyDescent="0.3">
      <c r="A6" s="30" t="s">
        <v>36</v>
      </c>
      <c r="B6" s="31"/>
      <c r="C6" s="31"/>
      <c r="D6" s="31"/>
      <c r="E6" s="32"/>
    </row>
    <row r="7" spans="1:5" ht="30" x14ac:dyDescent="0.25">
      <c r="A7" s="47" t="s">
        <v>37</v>
      </c>
      <c r="B7" s="48"/>
      <c r="C7" s="13" t="s">
        <v>38</v>
      </c>
      <c r="D7" s="48" t="s">
        <v>39</v>
      </c>
      <c r="E7" s="49"/>
    </row>
    <row r="8" spans="1:5" x14ac:dyDescent="0.25">
      <c r="A8" s="50" t="s">
        <v>83</v>
      </c>
      <c r="B8" s="23"/>
      <c r="C8" s="7" t="s">
        <v>77</v>
      </c>
      <c r="D8" s="23" t="s">
        <v>2</v>
      </c>
      <c r="E8" s="51"/>
    </row>
    <row r="9" spans="1:5" x14ac:dyDescent="0.25">
      <c r="A9" s="50" t="s">
        <v>84</v>
      </c>
      <c r="B9" s="23"/>
      <c r="C9" s="7" t="s">
        <v>76</v>
      </c>
      <c r="D9" s="23" t="s">
        <v>62</v>
      </c>
      <c r="E9" s="51"/>
    </row>
    <row r="10" spans="1:5" x14ac:dyDescent="0.25">
      <c r="A10" s="50" t="s">
        <v>80</v>
      </c>
      <c r="B10" s="23"/>
      <c r="C10" s="7" t="s">
        <v>78</v>
      </c>
      <c r="D10" s="23" t="s">
        <v>63</v>
      </c>
      <c r="E10" s="51"/>
    </row>
    <row r="11" spans="1:5" ht="29.25" customHeight="1" thickBot="1" x14ac:dyDescent="0.3">
      <c r="A11" s="52" t="s">
        <v>85</v>
      </c>
      <c r="B11" s="53"/>
      <c r="C11" s="14"/>
      <c r="D11" s="53" t="s">
        <v>64</v>
      </c>
      <c r="E11" s="54"/>
    </row>
    <row r="12" spans="1:5" ht="15.75" customHeight="1" x14ac:dyDescent="0.25">
      <c r="A12" s="55" t="s">
        <v>74</v>
      </c>
      <c r="B12" s="56"/>
      <c r="C12" s="56"/>
      <c r="D12" s="56"/>
      <c r="E12" s="57"/>
    </row>
    <row r="13" spans="1:5" ht="15" customHeight="1" thickBot="1" x14ac:dyDescent="0.3">
      <c r="A13" s="58"/>
      <c r="B13" s="59"/>
      <c r="C13" s="59"/>
      <c r="D13" s="59"/>
      <c r="E13" s="60"/>
    </row>
    <row r="14" spans="1:5" x14ac:dyDescent="0.25">
      <c r="A14" s="47" t="s">
        <v>19</v>
      </c>
      <c r="B14" s="48"/>
      <c r="C14" s="48"/>
      <c r="D14" s="48"/>
      <c r="E14" s="49"/>
    </row>
    <row r="15" spans="1:5" x14ac:dyDescent="0.25">
      <c r="A15" s="15" t="s">
        <v>15</v>
      </c>
      <c r="B15" s="8" t="s">
        <v>16</v>
      </c>
      <c r="C15" s="8" t="s">
        <v>40</v>
      </c>
      <c r="D15" s="8" t="s">
        <v>17</v>
      </c>
      <c r="E15" s="16" t="s">
        <v>18</v>
      </c>
    </row>
    <row r="16" spans="1:5" x14ac:dyDescent="0.25">
      <c r="A16" s="17">
        <v>1</v>
      </c>
      <c r="B16" s="7" t="s">
        <v>73</v>
      </c>
      <c r="C16" s="7">
        <v>1</v>
      </c>
      <c r="D16" s="9">
        <v>450000</v>
      </c>
      <c r="E16" s="18" t="s">
        <v>21</v>
      </c>
    </row>
    <row r="17" spans="1:5" x14ac:dyDescent="0.25">
      <c r="A17" s="17">
        <f>A16+1</f>
        <v>2</v>
      </c>
      <c r="B17" s="7" t="s">
        <v>22</v>
      </c>
      <c r="C17" s="7">
        <v>600</v>
      </c>
      <c r="D17" s="9">
        <f>C17*150</f>
        <v>90000</v>
      </c>
      <c r="E17" s="18" t="s">
        <v>21</v>
      </c>
    </row>
    <row r="18" spans="1:5" x14ac:dyDescent="0.25">
      <c r="A18" s="17">
        <f t="shared" ref="A18:A23" si="0">A17+1</f>
        <v>3</v>
      </c>
      <c r="B18" s="7" t="s">
        <v>23</v>
      </c>
      <c r="C18" s="7">
        <v>600</v>
      </c>
      <c r="D18" s="9">
        <f>C18*50</f>
        <v>30000</v>
      </c>
      <c r="E18" s="18" t="s">
        <v>21</v>
      </c>
    </row>
    <row r="19" spans="1:5" x14ac:dyDescent="0.25">
      <c r="A19" s="17">
        <f t="shared" si="0"/>
        <v>4</v>
      </c>
      <c r="B19" s="7" t="s">
        <v>58</v>
      </c>
      <c r="C19" s="7">
        <v>1</v>
      </c>
      <c r="D19" s="9">
        <v>22000</v>
      </c>
      <c r="E19" s="18" t="s">
        <v>21</v>
      </c>
    </row>
    <row r="20" spans="1:5" x14ac:dyDescent="0.25">
      <c r="A20" s="17">
        <f t="shared" si="0"/>
        <v>5</v>
      </c>
      <c r="B20" s="7" t="s">
        <v>61</v>
      </c>
      <c r="C20" s="7">
        <v>1</v>
      </c>
      <c r="D20" s="9">
        <v>22000</v>
      </c>
      <c r="E20" s="18" t="s">
        <v>21</v>
      </c>
    </row>
    <row r="21" spans="1:5" ht="25.5" x14ac:dyDescent="0.25">
      <c r="A21" s="17">
        <f t="shared" si="0"/>
        <v>6</v>
      </c>
      <c r="B21" s="7" t="s">
        <v>67</v>
      </c>
      <c r="C21" s="7">
        <v>10</v>
      </c>
      <c r="D21" s="9">
        <f>C21*4000</f>
        <v>40000</v>
      </c>
      <c r="E21" s="18" t="s">
        <v>21</v>
      </c>
    </row>
    <row r="22" spans="1:5" ht="25.5" x14ac:dyDescent="0.25">
      <c r="A22" s="17">
        <f t="shared" si="0"/>
        <v>7</v>
      </c>
      <c r="B22" s="7" t="s">
        <v>68</v>
      </c>
      <c r="C22" s="7">
        <v>1</v>
      </c>
      <c r="D22" s="9">
        <v>11000</v>
      </c>
      <c r="E22" s="18" t="s">
        <v>30</v>
      </c>
    </row>
    <row r="23" spans="1:5" ht="38.25" x14ac:dyDescent="0.25">
      <c r="A23" s="17">
        <f t="shared" si="0"/>
        <v>8</v>
      </c>
      <c r="B23" s="7" t="s">
        <v>45</v>
      </c>
      <c r="C23" s="7">
        <v>1</v>
      </c>
      <c r="D23" s="9">
        <v>50000</v>
      </c>
      <c r="E23" s="18" t="s">
        <v>21</v>
      </c>
    </row>
    <row r="24" spans="1:5" ht="15" customHeight="1" x14ac:dyDescent="0.25">
      <c r="A24" s="70" t="s">
        <v>70</v>
      </c>
      <c r="B24" s="25"/>
      <c r="C24" s="25"/>
      <c r="D24" s="26">
        <f>D16+D17+D18+D19+D20+D22+D21+D23</f>
        <v>715000</v>
      </c>
      <c r="E24" s="71"/>
    </row>
    <row r="25" spans="1:5" x14ac:dyDescent="0.25">
      <c r="A25" s="72" t="s">
        <v>32</v>
      </c>
      <c r="B25" s="24"/>
      <c r="C25" s="24"/>
      <c r="D25" s="24"/>
      <c r="E25" s="73"/>
    </row>
    <row r="26" spans="1:5" x14ac:dyDescent="0.25">
      <c r="A26" s="15" t="s">
        <v>15</v>
      </c>
      <c r="B26" s="8" t="s">
        <v>16</v>
      </c>
      <c r="C26" s="8" t="s">
        <v>40</v>
      </c>
      <c r="D26" s="8" t="s">
        <v>17</v>
      </c>
      <c r="E26" s="16" t="s">
        <v>18</v>
      </c>
    </row>
    <row r="27" spans="1:5" ht="27.75" x14ac:dyDescent="0.25">
      <c r="A27" s="17">
        <v>1</v>
      </c>
      <c r="B27" s="7" t="s">
        <v>99</v>
      </c>
      <c r="C27" s="7">
        <v>1</v>
      </c>
      <c r="D27" s="9">
        <f>C27*95000</f>
        <v>95000</v>
      </c>
      <c r="E27" s="18" t="s">
        <v>25</v>
      </c>
    </row>
    <row r="28" spans="1:5" ht="25.5" x14ac:dyDescent="0.25">
      <c r="A28" s="17">
        <f>A27+1</f>
        <v>2</v>
      </c>
      <c r="B28" s="7" t="s">
        <v>69</v>
      </c>
      <c r="C28" s="7">
        <v>1</v>
      </c>
      <c r="D28" s="9">
        <v>18000</v>
      </c>
      <c r="E28" s="18" t="s">
        <v>25</v>
      </c>
    </row>
    <row r="29" spans="1:5" ht="15" customHeight="1" x14ac:dyDescent="0.25">
      <c r="A29" s="70" t="s">
        <v>71</v>
      </c>
      <c r="B29" s="25"/>
      <c r="C29" s="25"/>
      <c r="D29" s="26">
        <f>D27+D28</f>
        <v>113000</v>
      </c>
      <c r="E29" s="71"/>
    </row>
    <row r="30" spans="1:5" ht="18" thickBot="1" x14ac:dyDescent="0.3">
      <c r="A30" s="74" t="s">
        <v>60</v>
      </c>
      <c r="B30" s="75"/>
      <c r="C30" s="75"/>
      <c r="D30" s="76">
        <f>D24+D29</f>
        <v>828000</v>
      </c>
      <c r="E30" s="77"/>
    </row>
    <row r="31" spans="1:5" ht="36.75" customHeight="1" x14ac:dyDescent="0.25">
      <c r="A31" s="61" t="s">
        <v>98</v>
      </c>
      <c r="B31" s="62"/>
      <c r="C31" s="62"/>
      <c r="D31" s="62"/>
      <c r="E31" s="63"/>
    </row>
    <row r="32" spans="1:5" ht="24.75" customHeight="1" x14ac:dyDescent="0.25">
      <c r="A32" s="64" t="s">
        <v>96</v>
      </c>
      <c r="B32" s="65"/>
      <c r="C32" s="65"/>
      <c r="D32" s="65"/>
      <c r="E32" s="66"/>
    </row>
    <row r="33" spans="1:5" ht="26.25" customHeight="1" x14ac:dyDescent="0.25">
      <c r="A33" s="64" t="s">
        <v>75</v>
      </c>
      <c r="B33" s="65"/>
      <c r="C33" s="65"/>
      <c r="D33" s="65"/>
      <c r="E33" s="66"/>
    </row>
    <row r="34" spans="1:5" ht="27.75" customHeight="1" thickBot="1" x14ac:dyDescent="0.3">
      <c r="A34" s="67" t="s">
        <v>97</v>
      </c>
      <c r="B34" s="68"/>
      <c r="C34" s="68"/>
      <c r="D34" s="68"/>
      <c r="E34" s="69"/>
    </row>
  </sheetData>
  <mergeCells count="29">
    <mergeCell ref="A1:E1"/>
    <mergeCell ref="A2:E2"/>
    <mergeCell ref="A3:E3"/>
    <mergeCell ref="A4:E4"/>
    <mergeCell ref="A32:E32"/>
    <mergeCell ref="A5:E5"/>
    <mergeCell ref="A6:E6"/>
    <mergeCell ref="A7:B7"/>
    <mergeCell ref="D7:E7"/>
    <mergeCell ref="A8:B8"/>
    <mergeCell ref="D8:E8"/>
    <mergeCell ref="A9:B9"/>
    <mergeCell ref="D9:E9"/>
    <mergeCell ref="A10:B10"/>
    <mergeCell ref="D10:E10"/>
    <mergeCell ref="A11:B11"/>
    <mergeCell ref="D11:E11"/>
    <mergeCell ref="A12:E13"/>
    <mergeCell ref="A14:E14"/>
    <mergeCell ref="A24:C24"/>
    <mergeCell ref="D24:E24"/>
    <mergeCell ref="A34:E34"/>
    <mergeCell ref="A25:E25"/>
    <mergeCell ref="A29:C29"/>
    <mergeCell ref="D29:E29"/>
    <mergeCell ref="A31:E31"/>
    <mergeCell ref="A33:E33"/>
    <mergeCell ref="A30:C30"/>
    <mergeCell ref="D30:E30"/>
  </mergeCells>
  <printOptions horizontalCentered="1"/>
  <pageMargins left="0.11811023622047245" right="0.11811023622047245" top="0.55118110236220474" bottom="0.15748031496062992" header="0.11811023622047245" footer="0.1181102362204724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zoomScaleNormal="100" zoomScaleSheetLayoutView="100" workbookViewId="0">
      <selection activeCell="A4" sqref="A4:E4"/>
    </sheetView>
  </sheetViews>
  <sheetFormatPr defaultRowHeight="15" x14ac:dyDescent="0.25"/>
  <cols>
    <col min="1" max="1" width="3.28515625" style="1" bestFit="1" customWidth="1"/>
    <col min="2" max="2" width="40.28515625" style="1" customWidth="1"/>
    <col min="3" max="3" width="15.42578125" style="1" bestFit="1" customWidth="1"/>
    <col min="4" max="4" width="11.28515625" style="1" bestFit="1" customWidth="1"/>
    <col min="5" max="5" width="24.28515625" style="1" bestFit="1" customWidth="1"/>
    <col min="6" max="16384" width="9.140625" style="1"/>
  </cols>
  <sheetData>
    <row r="1" spans="1:5" ht="45.75" customHeight="1" x14ac:dyDescent="0.25">
      <c r="A1" s="33" t="s">
        <v>49</v>
      </c>
      <c r="B1" s="34"/>
      <c r="C1" s="34"/>
      <c r="D1" s="34"/>
      <c r="E1" s="35"/>
    </row>
    <row r="2" spans="1:5" ht="42" customHeight="1" x14ac:dyDescent="0.25">
      <c r="A2" s="36" t="s">
        <v>50</v>
      </c>
      <c r="B2" s="37"/>
      <c r="C2" s="37"/>
      <c r="D2" s="37"/>
      <c r="E2" s="38"/>
    </row>
    <row r="3" spans="1:5" ht="33" customHeight="1" x14ac:dyDescent="0.25">
      <c r="A3" s="39" t="s">
        <v>51</v>
      </c>
      <c r="B3" s="40"/>
      <c r="C3" s="40"/>
      <c r="D3" s="40"/>
      <c r="E3" s="41"/>
    </row>
    <row r="4" spans="1:5" ht="30" customHeight="1" thickBot="1" x14ac:dyDescent="0.3">
      <c r="A4" s="78" t="str">
        <f>'Промэйс 3-3'!$A$4</f>
        <v xml:space="preserve"> +7 9058657618  natusya0174@yandex.ru</v>
      </c>
      <c r="B4" s="42"/>
      <c r="C4" s="42"/>
      <c r="D4" s="42"/>
      <c r="E4" s="43"/>
    </row>
    <row r="5" spans="1:5" ht="15.75" x14ac:dyDescent="0.25">
      <c r="A5" s="44" t="s">
        <v>101</v>
      </c>
      <c r="B5" s="45"/>
      <c r="C5" s="45"/>
      <c r="D5" s="45"/>
      <c r="E5" s="46"/>
    </row>
    <row r="6" spans="1:5" ht="16.5" thickBot="1" x14ac:dyDescent="0.3">
      <c r="A6" s="30" t="s">
        <v>47</v>
      </c>
      <c r="B6" s="31"/>
      <c r="C6" s="31"/>
      <c r="D6" s="31"/>
      <c r="E6" s="32"/>
    </row>
    <row r="7" spans="1:5" ht="30" x14ac:dyDescent="0.25">
      <c r="A7" s="47" t="s">
        <v>37</v>
      </c>
      <c r="B7" s="48"/>
      <c r="C7" s="13" t="s">
        <v>38</v>
      </c>
      <c r="D7" s="48" t="s">
        <v>39</v>
      </c>
      <c r="E7" s="49"/>
    </row>
    <row r="8" spans="1:5" x14ac:dyDescent="0.25">
      <c r="A8" s="50" t="s">
        <v>46</v>
      </c>
      <c r="B8" s="23"/>
      <c r="C8" s="10" t="s">
        <v>77</v>
      </c>
      <c r="D8" s="23" t="s">
        <v>48</v>
      </c>
      <c r="E8" s="51"/>
    </row>
    <row r="9" spans="1:5" x14ac:dyDescent="0.25">
      <c r="A9" s="50" t="s">
        <v>43</v>
      </c>
      <c r="B9" s="23"/>
      <c r="C9" s="10" t="s">
        <v>76</v>
      </c>
      <c r="D9" s="23" t="s">
        <v>62</v>
      </c>
      <c r="E9" s="51"/>
    </row>
    <row r="10" spans="1:5" x14ac:dyDescent="0.25">
      <c r="A10" s="50" t="s">
        <v>44</v>
      </c>
      <c r="B10" s="23"/>
      <c r="C10" s="10" t="s">
        <v>78</v>
      </c>
      <c r="D10" s="23" t="s">
        <v>63</v>
      </c>
      <c r="E10" s="51"/>
    </row>
    <row r="11" spans="1:5" ht="27" customHeight="1" thickBot="1" x14ac:dyDescent="0.3">
      <c r="A11" s="52" t="s">
        <v>56</v>
      </c>
      <c r="B11" s="53"/>
      <c r="C11" s="14"/>
      <c r="D11" s="53" t="s">
        <v>64</v>
      </c>
      <c r="E11" s="54"/>
    </row>
    <row r="12" spans="1:5" x14ac:dyDescent="0.25">
      <c r="A12" s="55" t="s">
        <v>102</v>
      </c>
      <c r="B12" s="56"/>
      <c r="C12" s="56"/>
      <c r="D12" s="56"/>
      <c r="E12" s="57"/>
    </row>
    <row r="13" spans="1:5" ht="15.75" thickBot="1" x14ac:dyDescent="0.3">
      <c r="A13" s="58"/>
      <c r="B13" s="59"/>
      <c r="C13" s="59"/>
      <c r="D13" s="59"/>
      <c r="E13" s="60"/>
    </row>
    <row r="14" spans="1:5" x14ac:dyDescent="0.25">
      <c r="A14" s="47" t="s">
        <v>19</v>
      </c>
      <c r="B14" s="48"/>
      <c r="C14" s="48"/>
      <c r="D14" s="48"/>
      <c r="E14" s="49"/>
    </row>
    <row r="15" spans="1:5" x14ac:dyDescent="0.25">
      <c r="A15" s="19" t="s">
        <v>15</v>
      </c>
      <c r="B15" s="11" t="s">
        <v>16</v>
      </c>
      <c r="C15" s="11" t="s">
        <v>40</v>
      </c>
      <c r="D15" s="11" t="s">
        <v>17</v>
      </c>
      <c r="E15" s="20" t="s">
        <v>18</v>
      </c>
    </row>
    <row r="16" spans="1:5" x14ac:dyDescent="0.25">
      <c r="A16" s="17">
        <v>1</v>
      </c>
      <c r="B16" s="10" t="s">
        <v>103</v>
      </c>
      <c r="C16" s="10">
        <v>1</v>
      </c>
      <c r="D16" s="12">
        <v>500000</v>
      </c>
      <c r="E16" s="18" t="s">
        <v>21</v>
      </c>
    </row>
    <row r="17" spans="1:5" x14ac:dyDescent="0.25">
      <c r="A17" s="17">
        <f>A16+1</f>
        <v>2</v>
      </c>
      <c r="B17" s="10" t="s">
        <v>22</v>
      </c>
      <c r="C17" s="10">
        <v>500</v>
      </c>
      <c r="D17" s="12">
        <f>C17*150</f>
        <v>75000</v>
      </c>
      <c r="E17" s="18" t="s">
        <v>21</v>
      </c>
    </row>
    <row r="18" spans="1:5" x14ac:dyDescent="0.25">
      <c r="A18" s="17">
        <f t="shared" ref="A18:A21" si="0">A17+1</f>
        <v>3</v>
      </c>
      <c r="B18" s="10" t="s">
        <v>23</v>
      </c>
      <c r="C18" s="10">
        <v>500</v>
      </c>
      <c r="D18" s="12">
        <f>C18*30</f>
        <v>15000</v>
      </c>
      <c r="E18" s="18" t="s">
        <v>21</v>
      </c>
    </row>
    <row r="19" spans="1:5" x14ac:dyDescent="0.25">
      <c r="A19" s="17">
        <f t="shared" si="0"/>
        <v>4</v>
      </c>
      <c r="B19" s="10" t="s">
        <v>58</v>
      </c>
      <c r="C19" s="10">
        <v>1</v>
      </c>
      <c r="D19" s="12">
        <v>22000</v>
      </c>
      <c r="E19" s="18" t="s">
        <v>21</v>
      </c>
    </row>
    <row r="20" spans="1:5" x14ac:dyDescent="0.25">
      <c r="A20" s="17">
        <f t="shared" si="0"/>
        <v>5</v>
      </c>
      <c r="B20" s="10" t="s">
        <v>61</v>
      </c>
      <c r="C20" s="10">
        <v>1</v>
      </c>
      <c r="D20" s="12">
        <v>22000</v>
      </c>
      <c r="E20" s="18" t="s">
        <v>21</v>
      </c>
    </row>
    <row r="21" spans="1:5" ht="25.5" x14ac:dyDescent="0.25">
      <c r="A21" s="17">
        <f t="shared" si="0"/>
        <v>6</v>
      </c>
      <c r="B21" s="10" t="s">
        <v>87</v>
      </c>
      <c r="C21" s="10">
        <v>1</v>
      </c>
      <c r="D21" s="12">
        <v>130000</v>
      </c>
      <c r="E21" s="18" t="s">
        <v>21</v>
      </c>
    </row>
    <row r="22" spans="1:5" ht="25.5" x14ac:dyDescent="0.25">
      <c r="A22" s="17">
        <f>A21+1</f>
        <v>7</v>
      </c>
      <c r="B22" s="10" t="s">
        <v>59</v>
      </c>
      <c r="C22" s="10">
        <v>18</v>
      </c>
      <c r="D22" s="12">
        <f>C22*4000</f>
        <v>72000</v>
      </c>
      <c r="E22" s="18" t="s">
        <v>21</v>
      </c>
    </row>
    <row r="23" spans="1:5" ht="38.25" x14ac:dyDescent="0.25">
      <c r="A23" s="17">
        <f t="shared" ref="A23:A24" si="1">A22+1</f>
        <v>8</v>
      </c>
      <c r="B23" s="10" t="s">
        <v>29</v>
      </c>
      <c r="C23" s="10">
        <v>1</v>
      </c>
      <c r="D23" s="12">
        <v>11000</v>
      </c>
      <c r="E23" s="18" t="s">
        <v>30</v>
      </c>
    </row>
    <row r="24" spans="1:5" ht="38.25" x14ac:dyDescent="0.25">
      <c r="A24" s="17">
        <f t="shared" si="1"/>
        <v>9</v>
      </c>
      <c r="B24" s="10" t="s">
        <v>45</v>
      </c>
      <c r="C24" s="10">
        <v>1</v>
      </c>
      <c r="D24" s="12">
        <v>50000</v>
      </c>
      <c r="E24" s="18" t="s">
        <v>21</v>
      </c>
    </row>
    <row r="25" spans="1:5" x14ac:dyDescent="0.25">
      <c r="A25" s="70" t="s">
        <v>31</v>
      </c>
      <c r="B25" s="25"/>
      <c r="C25" s="25"/>
      <c r="D25" s="26">
        <f>D16+D17+D18+D19+D21+D22+D24+D20+D23</f>
        <v>897000</v>
      </c>
      <c r="E25" s="71"/>
    </row>
    <row r="26" spans="1:5" x14ac:dyDescent="0.25">
      <c r="A26" s="72" t="s">
        <v>32</v>
      </c>
      <c r="B26" s="24"/>
      <c r="C26" s="24"/>
      <c r="D26" s="24"/>
      <c r="E26" s="73"/>
    </row>
    <row r="27" spans="1:5" x14ac:dyDescent="0.25">
      <c r="A27" s="19" t="s">
        <v>15</v>
      </c>
      <c r="B27" s="11" t="s">
        <v>16</v>
      </c>
      <c r="C27" s="11" t="s">
        <v>40</v>
      </c>
      <c r="D27" s="11" t="s">
        <v>17</v>
      </c>
      <c r="E27" s="20" t="s">
        <v>18</v>
      </c>
    </row>
    <row r="28" spans="1:5" ht="27.75" x14ac:dyDescent="0.25">
      <c r="A28" s="17">
        <v>1</v>
      </c>
      <c r="B28" s="10" t="s">
        <v>99</v>
      </c>
      <c r="C28" s="10">
        <v>1</v>
      </c>
      <c r="D28" s="12">
        <f>C28*95000</f>
        <v>95000</v>
      </c>
      <c r="E28" s="18" t="s">
        <v>25</v>
      </c>
    </row>
    <row r="29" spans="1:5" ht="25.5" x14ac:dyDescent="0.25">
      <c r="A29" s="17">
        <f>A28+1</f>
        <v>2</v>
      </c>
      <c r="B29" s="10" t="s">
        <v>69</v>
      </c>
      <c r="C29" s="10">
        <v>1</v>
      </c>
      <c r="D29" s="12">
        <v>18000</v>
      </c>
      <c r="E29" s="18" t="s">
        <v>25</v>
      </c>
    </row>
    <row r="30" spans="1:5" x14ac:dyDescent="0.25">
      <c r="A30" s="70" t="s">
        <v>35</v>
      </c>
      <c r="B30" s="25"/>
      <c r="C30" s="25"/>
      <c r="D30" s="26">
        <f>D28+D29</f>
        <v>113000</v>
      </c>
      <c r="E30" s="71"/>
    </row>
    <row r="31" spans="1:5" ht="18" thickBot="1" x14ac:dyDescent="0.3">
      <c r="A31" s="74" t="s">
        <v>60</v>
      </c>
      <c r="B31" s="75"/>
      <c r="C31" s="75"/>
      <c r="D31" s="76">
        <f>D25+D30</f>
        <v>1010000</v>
      </c>
      <c r="E31" s="77"/>
    </row>
    <row r="32" spans="1:5" ht="39" customHeight="1" x14ac:dyDescent="0.25">
      <c r="A32" s="61" t="s">
        <v>98</v>
      </c>
      <c r="B32" s="62"/>
      <c r="C32" s="62"/>
      <c r="D32" s="62"/>
      <c r="E32" s="63"/>
    </row>
    <row r="33" spans="1:5" ht="26.25" customHeight="1" x14ac:dyDescent="0.25">
      <c r="A33" s="64" t="s">
        <v>104</v>
      </c>
      <c r="B33" s="65"/>
      <c r="C33" s="65"/>
      <c r="D33" s="65"/>
      <c r="E33" s="66"/>
    </row>
    <row r="34" spans="1:5" ht="27" customHeight="1" x14ac:dyDescent="0.25">
      <c r="A34" s="64" t="s">
        <v>75</v>
      </c>
      <c r="B34" s="65"/>
      <c r="C34" s="65"/>
      <c r="D34" s="65"/>
      <c r="E34" s="66"/>
    </row>
    <row r="35" spans="1:5" ht="29.25" customHeight="1" thickBot="1" x14ac:dyDescent="0.3">
      <c r="A35" s="67" t="s">
        <v>97</v>
      </c>
      <c r="B35" s="68"/>
      <c r="C35" s="68"/>
      <c r="D35" s="68"/>
      <c r="E35" s="69"/>
    </row>
  </sheetData>
  <mergeCells count="29">
    <mergeCell ref="A6:E6"/>
    <mergeCell ref="A1:E1"/>
    <mergeCell ref="A2:E2"/>
    <mergeCell ref="A3:E3"/>
    <mergeCell ref="A4:E4"/>
    <mergeCell ref="A5:E5"/>
    <mergeCell ref="A14:E14"/>
    <mergeCell ref="A7:B7"/>
    <mergeCell ref="D7:E7"/>
    <mergeCell ref="A8:B8"/>
    <mergeCell ref="D8:E8"/>
    <mergeCell ref="A9:B9"/>
    <mergeCell ref="D9:E9"/>
    <mergeCell ref="A10:B10"/>
    <mergeCell ref="D10:E10"/>
    <mergeCell ref="A11:B11"/>
    <mergeCell ref="D11:E11"/>
    <mergeCell ref="A12:E13"/>
    <mergeCell ref="A32:E32"/>
    <mergeCell ref="A33:E33"/>
    <mergeCell ref="A34:E34"/>
    <mergeCell ref="A35:E35"/>
    <mergeCell ref="A25:C25"/>
    <mergeCell ref="D25:E25"/>
    <mergeCell ref="A26:E26"/>
    <mergeCell ref="A30:C30"/>
    <mergeCell ref="D30:E30"/>
    <mergeCell ref="A31:C31"/>
    <mergeCell ref="D31:E31"/>
  </mergeCells>
  <printOptions horizontalCentered="1"/>
  <pageMargins left="0.11811023622047245" right="0.11811023622047245" top="0.55118110236220474" bottom="0.15748031496062992" header="0.31496062992125984" footer="0.11811023622047245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zoomScaleNormal="100" zoomScaleSheetLayoutView="100" workbookViewId="0">
      <selection activeCell="A4" sqref="A4:E4"/>
    </sheetView>
  </sheetViews>
  <sheetFormatPr defaultRowHeight="15" x14ac:dyDescent="0.25"/>
  <cols>
    <col min="1" max="1" width="3.28515625" style="1" bestFit="1" customWidth="1"/>
    <col min="2" max="2" width="39.7109375" style="1" bestFit="1" customWidth="1"/>
    <col min="3" max="3" width="15.42578125" style="1" bestFit="1" customWidth="1"/>
    <col min="4" max="4" width="11.28515625" style="1" bestFit="1" customWidth="1"/>
    <col min="5" max="5" width="24.28515625" style="1" bestFit="1" customWidth="1"/>
    <col min="6" max="16384" width="9.140625" style="1"/>
  </cols>
  <sheetData>
    <row r="1" spans="1:5" ht="45.75" customHeight="1" x14ac:dyDescent="0.25">
      <c r="A1" s="33" t="s">
        <v>49</v>
      </c>
      <c r="B1" s="34"/>
      <c r="C1" s="34"/>
      <c r="D1" s="34"/>
      <c r="E1" s="35"/>
    </row>
    <row r="2" spans="1:5" ht="44.25" customHeight="1" x14ac:dyDescent="0.25">
      <c r="A2" s="36" t="s">
        <v>50</v>
      </c>
      <c r="B2" s="37"/>
      <c r="C2" s="37"/>
      <c r="D2" s="37"/>
      <c r="E2" s="38"/>
    </row>
    <row r="3" spans="1:5" ht="33" customHeight="1" x14ac:dyDescent="0.25">
      <c r="A3" s="39" t="s">
        <v>51</v>
      </c>
      <c r="B3" s="40"/>
      <c r="C3" s="40"/>
      <c r="D3" s="40"/>
      <c r="E3" s="41"/>
    </row>
    <row r="4" spans="1:5" ht="32.25" customHeight="1" thickBot="1" x14ac:dyDescent="0.3">
      <c r="A4" s="78" t="str">
        <f>'Промэйс 3-3'!$A$4</f>
        <v xml:space="preserve"> +7 9058657618  natusya0174@yandex.ru</v>
      </c>
      <c r="B4" s="42"/>
      <c r="C4" s="42"/>
      <c r="D4" s="42"/>
      <c r="E4" s="43"/>
    </row>
    <row r="5" spans="1:5" ht="15.75" customHeight="1" x14ac:dyDescent="0.25">
      <c r="A5" s="44" t="s">
        <v>94</v>
      </c>
      <c r="B5" s="45"/>
      <c r="C5" s="45"/>
      <c r="D5" s="45"/>
      <c r="E5" s="46"/>
    </row>
    <row r="6" spans="1:5" ht="16.5" customHeight="1" thickBot="1" x14ac:dyDescent="0.3">
      <c r="A6" s="30" t="s">
        <v>36</v>
      </c>
      <c r="B6" s="31"/>
      <c r="C6" s="31"/>
      <c r="D6" s="31"/>
      <c r="E6" s="32"/>
    </row>
    <row r="7" spans="1:5" ht="30" customHeight="1" x14ac:dyDescent="0.25">
      <c r="A7" s="85" t="s">
        <v>37</v>
      </c>
      <c r="B7" s="86"/>
      <c r="C7" s="22" t="s">
        <v>38</v>
      </c>
      <c r="D7" s="83" t="s">
        <v>39</v>
      </c>
      <c r="E7" s="84"/>
    </row>
    <row r="8" spans="1:5" ht="15" customHeight="1" x14ac:dyDescent="0.25">
      <c r="A8" s="81" t="s">
        <v>46</v>
      </c>
      <c r="B8" s="82"/>
      <c r="C8" s="21" t="s">
        <v>77</v>
      </c>
      <c r="D8" s="79" t="s">
        <v>2</v>
      </c>
      <c r="E8" s="80"/>
    </row>
    <row r="9" spans="1:5" x14ac:dyDescent="0.25">
      <c r="A9" s="50" t="s">
        <v>43</v>
      </c>
      <c r="B9" s="23"/>
      <c r="C9" s="7" t="s">
        <v>76</v>
      </c>
      <c r="D9" s="23" t="s">
        <v>62</v>
      </c>
      <c r="E9" s="51"/>
    </row>
    <row r="10" spans="1:5" x14ac:dyDescent="0.25">
      <c r="A10" s="50" t="s">
        <v>44</v>
      </c>
      <c r="B10" s="23"/>
      <c r="C10" s="7" t="s">
        <v>78</v>
      </c>
      <c r="D10" s="23" t="s">
        <v>88</v>
      </c>
      <c r="E10" s="51"/>
    </row>
    <row r="11" spans="1:5" ht="29.25" customHeight="1" thickBot="1" x14ac:dyDescent="0.3">
      <c r="A11" s="52" t="s">
        <v>56</v>
      </c>
      <c r="B11" s="53"/>
      <c r="C11" s="14"/>
      <c r="D11" s="53" t="s">
        <v>89</v>
      </c>
      <c r="E11" s="54"/>
    </row>
    <row r="12" spans="1:5" x14ac:dyDescent="0.25">
      <c r="A12" s="55" t="s">
        <v>90</v>
      </c>
      <c r="B12" s="56"/>
      <c r="C12" s="56"/>
      <c r="D12" s="56"/>
      <c r="E12" s="57"/>
    </row>
    <row r="13" spans="1:5" ht="15.75" thickBot="1" x14ac:dyDescent="0.3">
      <c r="A13" s="58"/>
      <c r="B13" s="59"/>
      <c r="C13" s="59"/>
      <c r="D13" s="59"/>
      <c r="E13" s="60"/>
    </row>
    <row r="14" spans="1:5" x14ac:dyDescent="0.25">
      <c r="A14" s="47" t="s">
        <v>19</v>
      </c>
      <c r="B14" s="48"/>
      <c r="C14" s="48"/>
      <c r="D14" s="48"/>
      <c r="E14" s="49"/>
    </row>
    <row r="15" spans="1:5" x14ac:dyDescent="0.25">
      <c r="A15" s="15" t="s">
        <v>15</v>
      </c>
      <c r="B15" s="8" t="s">
        <v>16</v>
      </c>
      <c r="C15" s="8" t="s">
        <v>40</v>
      </c>
      <c r="D15" s="8" t="s">
        <v>17</v>
      </c>
      <c r="E15" s="16" t="s">
        <v>18</v>
      </c>
    </row>
    <row r="16" spans="1:5" x14ac:dyDescent="0.25">
      <c r="A16" s="17">
        <v>1</v>
      </c>
      <c r="B16" s="7" t="s">
        <v>91</v>
      </c>
      <c r="C16" s="7">
        <v>1</v>
      </c>
      <c r="D16" s="9">
        <v>695000</v>
      </c>
      <c r="E16" s="18" t="s">
        <v>21</v>
      </c>
    </row>
    <row r="17" spans="1:5" x14ac:dyDescent="0.25">
      <c r="A17" s="17">
        <f>A16+1</f>
        <v>2</v>
      </c>
      <c r="B17" s="7" t="s">
        <v>22</v>
      </c>
      <c r="C17" s="7">
        <v>800</v>
      </c>
      <c r="D17" s="9">
        <f>C17*150</f>
        <v>120000</v>
      </c>
      <c r="E17" s="18" t="s">
        <v>21</v>
      </c>
    </row>
    <row r="18" spans="1:5" x14ac:dyDescent="0.25">
      <c r="A18" s="17">
        <f t="shared" ref="A18:A24" si="0">A17+1</f>
        <v>3</v>
      </c>
      <c r="B18" s="7" t="s">
        <v>23</v>
      </c>
      <c r="C18" s="7">
        <v>800</v>
      </c>
      <c r="D18" s="9">
        <f>C18*50</f>
        <v>40000</v>
      </c>
      <c r="E18" s="18" t="s">
        <v>21</v>
      </c>
    </row>
    <row r="19" spans="1:5" x14ac:dyDescent="0.25">
      <c r="A19" s="17">
        <f t="shared" si="0"/>
        <v>4</v>
      </c>
      <c r="B19" s="7" t="s">
        <v>58</v>
      </c>
      <c r="C19" s="7">
        <v>1</v>
      </c>
      <c r="D19" s="9">
        <v>22000</v>
      </c>
      <c r="E19" s="18" t="s">
        <v>21</v>
      </c>
    </row>
    <row r="20" spans="1:5" x14ac:dyDescent="0.25">
      <c r="A20" s="17">
        <f t="shared" si="0"/>
        <v>5</v>
      </c>
      <c r="B20" s="7" t="s">
        <v>61</v>
      </c>
      <c r="C20" s="7">
        <v>1</v>
      </c>
      <c r="D20" s="9">
        <v>22000</v>
      </c>
      <c r="E20" s="18" t="s">
        <v>21</v>
      </c>
    </row>
    <row r="21" spans="1:5" ht="25.5" x14ac:dyDescent="0.25">
      <c r="A21" s="17">
        <f t="shared" si="0"/>
        <v>6</v>
      </c>
      <c r="B21" s="7" t="s">
        <v>87</v>
      </c>
      <c r="C21" s="7">
        <v>1</v>
      </c>
      <c r="D21" s="9">
        <v>130000</v>
      </c>
      <c r="E21" s="18" t="s">
        <v>21</v>
      </c>
    </row>
    <row r="22" spans="1:5" ht="25.5" x14ac:dyDescent="0.25">
      <c r="A22" s="17">
        <f t="shared" si="0"/>
        <v>7</v>
      </c>
      <c r="B22" s="7" t="s">
        <v>59</v>
      </c>
      <c r="C22" s="7">
        <v>30</v>
      </c>
      <c r="D22" s="9">
        <f>C22*4000</f>
        <v>120000</v>
      </c>
      <c r="E22" s="18" t="s">
        <v>21</v>
      </c>
    </row>
    <row r="23" spans="1:5" ht="38.25" x14ac:dyDescent="0.25">
      <c r="A23" s="17">
        <f t="shared" si="0"/>
        <v>8</v>
      </c>
      <c r="B23" s="7" t="s">
        <v>29</v>
      </c>
      <c r="C23" s="7">
        <v>1</v>
      </c>
      <c r="D23" s="9">
        <v>11000</v>
      </c>
      <c r="E23" s="18" t="s">
        <v>30</v>
      </c>
    </row>
    <row r="24" spans="1:5" ht="38.25" x14ac:dyDescent="0.25">
      <c r="A24" s="17">
        <f t="shared" si="0"/>
        <v>9</v>
      </c>
      <c r="B24" s="7" t="s">
        <v>45</v>
      </c>
      <c r="C24" s="7">
        <v>1</v>
      </c>
      <c r="D24" s="9">
        <v>50000</v>
      </c>
      <c r="E24" s="18" t="s">
        <v>21</v>
      </c>
    </row>
    <row r="25" spans="1:5" x14ac:dyDescent="0.25">
      <c r="A25" s="70" t="s">
        <v>31</v>
      </c>
      <c r="B25" s="25"/>
      <c r="C25" s="25"/>
      <c r="D25" s="26">
        <f>D16+D17+D18+D19+D21+D22+D24+D20+D23</f>
        <v>1210000</v>
      </c>
      <c r="E25" s="71"/>
    </row>
    <row r="26" spans="1:5" x14ac:dyDescent="0.25">
      <c r="A26" s="72" t="s">
        <v>32</v>
      </c>
      <c r="B26" s="24"/>
      <c r="C26" s="24"/>
      <c r="D26" s="24"/>
      <c r="E26" s="73"/>
    </row>
    <row r="27" spans="1:5" x14ac:dyDescent="0.25">
      <c r="A27" s="15" t="s">
        <v>15</v>
      </c>
      <c r="B27" s="8" t="s">
        <v>16</v>
      </c>
      <c r="C27" s="8" t="s">
        <v>40</v>
      </c>
      <c r="D27" s="8" t="s">
        <v>17</v>
      </c>
      <c r="E27" s="16" t="s">
        <v>18</v>
      </c>
    </row>
    <row r="28" spans="1:5" ht="40.5" x14ac:dyDescent="0.25">
      <c r="A28" s="17">
        <v>1</v>
      </c>
      <c r="B28" s="7" t="s">
        <v>99</v>
      </c>
      <c r="C28" s="7">
        <v>1</v>
      </c>
      <c r="D28" s="9">
        <f>C28*95000</f>
        <v>95000</v>
      </c>
      <c r="E28" s="18" t="s">
        <v>25</v>
      </c>
    </row>
    <row r="29" spans="1:5" ht="25.5" x14ac:dyDescent="0.25">
      <c r="A29" s="17">
        <f>A28+1</f>
        <v>2</v>
      </c>
      <c r="B29" s="7" t="s">
        <v>69</v>
      </c>
      <c r="C29" s="7">
        <v>1</v>
      </c>
      <c r="D29" s="9">
        <v>18000</v>
      </c>
      <c r="E29" s="18" t="s">
        <v>25</v>
      </c>
    </row>
    <row r="30" spans="1:5" x14ac:dyDescent="0.25">
      <c r="A30" s="70" t="s">
        <v>35</v>
      </c>
      <c r="B30" s="25"/>
      <c r="C30" s="25"/>
      <c r="D30" s="26">
        <f>D28+D29</f>
        <v>113000</v>
      </c>
      <c r="E30" s="71"/>
    </row>
    <row r="31" spans="1:5" ht="18" thickBot="1" x14ac:dyDescent="0.3">
      <c r="A31" s="74" t="s">
        <v>60</v>
      </c>
      <c r="B31" s="75"/>
      <c r="C31" s="75"/>
      <c r="D31" s="76">
        <f>D25+D30</f>
        <v>1323000</v>
      </c>
      <c r="E31" s="77"/>
    </row>
    <row r="32" spans="1:5" ht="36.75" customHeight="1" x14ac:dyDescent="0.25">
      <c r="A32" s="61" t="s">
        <v>98</v>
      </c>
      <c r="B32" s="62"/>
      <c r="C32" s="62"/>
      <c r="D32" s="62"/>
      <c r="E32" s="63"/>
    </row>
    <row r="33" spans="1:5" ht="24.75" customHeight="1" x14ac:dyDescent="0.25">
      <c r="A33" s="64" t="s">
        <v>100</v>
      </c>
      <c r="B33" s="65"/>
      <c r="C33" s="65"/>
      <c r="D33" s="65"/>
      <c r="E33" s="66"/>
    </row>
    <row r="34" spans="1:5" ht="26.25" customHeight="1" x14ac:dyDescent="0.25">
      <c r="A34" s="64" t="s">
        <v>75</v>
      </c>
      <c r="B34" s="65"/>
      <c r="C34" s="65"/>
      <c r="D34" s="65"/>
      <c r="E34" s="66"/>
    </row>
    <row r="35" spans="1:5" ht="27.75" customHeight="1" thickBot="1" x14ac:dyDescent="0.3">
      <c r="A35" s="67" t="s">
        <v>97</v>
      </c>
      <c r="B35" s="68"/>
      <c r="C35" s="68"/>
      <c r="D35" s="68"/>
      <c r="E35" s="69"/>
    </row>
  </sheetData>
  <mergeCells count="29">
    <mergeCell ref="A32:E32"/>
    <mergeCell ref="A34:E34"/>
    <mergeCell ref="A35:E35"/>
    <mergeCell ref="A33:E33"/>
    <mergeCell ref="A25:C25"/>
    <mergeCell ref="D25:E25"/>
    <mergeCell ref="A26:E26"/>
    <mergeCell ref="A30:C30"/>
    <mergeCell ref="D30:E30"/>
    <mergeCell ref="A31:C31"/>
    <mergeCell ref="D31:E31"/>
    <mergeCell ref="A14:E14"/>
    <mergeCell ref="A7:B7"/>
    <mergeCell ref="D7:E7"/>
    <mergeCell ref="A8:B8"/>
    <mergeCell ref="D8:E8"/>
    <mergeCell ref="A9:B9"/>
    <mergeCell ref="D9:E9"/>
    <mergeCell ref="A10:B10"/>
    <mergeCell ref="D10:E10"/>
    <mergeCell ref="A11:B11"/>
    <mergeCell ref="D11:E11"/>
    <mergeCell ref="A12:E13"/>
    <mergeCell ref="A6:E6"/>
    <mergeCell ref="A1:E1"/>
    <mergeCell ref="A2:E2"/>
    <mergeCell ref="A3:E3"/>
    <mergeCell ref="A4:E4"/>
    <mergeCell ref="A5:E5"/>
  </mergeCells>
  <printOptions horizontalCentered="1"/>
  <pageMargins left="0.11811023622047245" right="0.11811023622047245" top="0.55118110236220474" bottom="0.15748031496062992" header="0.11811023622047245" footer="0.11811023622047245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zoomScaleNormal="100" zoomScaleSheetLayoutView="100" workbookViewId="0">
      <selection activeCell="A4" sqref="A4:E4"/>
    </sheetView>
  </sheetViews>
  <sheetFormatPr defaultRowHeight="15" x14ac:dyDescent="0.25"/>
  <cols>
    <col min="1" max="1" width="3.28515625" style="1" bestFit="1" customWidth="1"/>
    <col min="2" max="2" width="40.7109375" style="1" bestFit="1" customWidth="1"/>
    <col min="3" max="3" width="15.42578125" style="1" bestFit="1" customWidth="1"/>
    <col min="4" max="4" width="11.28515625" style="1" bestFit="1" customWidth="1"/>
    <col min="5" max="5" width="24.28515625" style="1" bestFit="1" customWidth="1"/>
    <col min="6" max="16384" width="9.140625" style="1"/>
  </cols>
  <sheetData>
    <row r="1" spans="1:5" ht="45.75" customHeight="1" x14ac:dyDescent="0.25">
      <c r="A1" s="33" t="s">
        <v>49</v>
      </c>
      <c r="B1" s="34"/>
      <c r="C1" s="34"/>
      <c r="D1" s="34"/>
      <c r="E1" s="35"/>
    </row>
    <row r="2" spans="1:5" ht="44.25" customHeight="1" x14ac:dyDescent="0.25">
      <c r="A2" s="36" t="s">
        <v>50</v>
      </c>
      <c r="B2" s="37"/>
      <c r="C2" s="37"/>
      <c r="D2" s="37"/>
      <c r="E2" s="38"/>
    </row>
    <row r="3" spans="1:5" ht="35.25" customHeight="1" x14ac:dyDescent="0.25">
      <c r="A3" s="39" t="s">
        <v>51</v>
      </c>
      <c r="B3" s="40"/>
      <c r="C3" s="40"/>
      <c r="D3" s="40"/>
      <c r="E3" s="41"/>
    </row>
    <row r="4" spans="1:5" ht="30" customHeight="1" thickBot="1" x14ac:dyDescent="0.3">
      <c r="A4" s="78" t="s">
        <v>105</v>
      </c>
      <c r="B4" s="42"/>
      <c r="C4" s="42"/>
      <c r="D4" s="42"/>
      <c r="E4" s="43"/>
    </row>
    <row r="5" spans="1:5" ht="15.75" x14ac:dyDescent="0.25">
      <c r="A5" s="44" t="s">
        <v>95</v>
      </c>
      <c r="B5" s="45"/>
      <c r="C5" s="45"/>
      <c r="D5" s="45"/>
      <c r="E5" s="46"/>
    </row>
    <row r="6" spans="1:5" ht="16.5" thickBot="1" x14ac:dyDescent="0.3">
      <c r="A6" s="30" t="s">
        <v>52</v>
      </c>
      <c r="B6" s="31"/>
      <c r="C6" s="31"/>
      <c r="D6" s="31"/>
      <c r="E6" s="32"/>
    </row>
    <row r="7" spans="1:5" ht="30" x14ac:dyDescent="0.25">
      <c r="A7" s="47" t="s">
        <v>37</v>
      </c>
      <c r="B7" s="48"/>
      <c r="C7" s="13" t="s">
        <v>38</v>
      </c>
      <c r="D7" s="48" t="s">
        <v>39</v>
      </c>
      <c r="E7" s="49"/>
    </row>
    <row r="8" spans="1:5" x14ac:dyDescent="0.25">
      <c r="A8" s="50" t="s">
        <v>46</v>
      </c>
      <c r="B8" s="23"/>
      <c r="C8" s="7" t="s">
        <v>77</v>
      </c>
      <c r="D8" s="23" t="s">
        <v>53</v>
      </c>
      <c r="E8" s="51"/>
    </row>
    <row r="9" spans="1:5" x14ac:dyDescent="0.25">
      <c r="A9" s="50" t="s">
        <v>43</v>
      </c>
      <c r="B9" s="23"/>
      <c r="C9" s="7" t="s">
        <v>76</v>
      </c>
      <c r="D9" s="23" t="s">
        <v>54</v>
      </c>
      <c r="E9" s="51"/>
    </row>
    <row r="10" spans="1:5" x14ac:dyDescent="0.25">
      <c r="A10" s="50" t="s">
        <v>44</v>
      </c>
      <c r="B10" s="23"/>
      <c r="C10" s="7" t="s">
        <v>78</v>
      </c>
      <c r="D10" s="23" t="s">
        <v>55</v>
      </c>
      <c r="E10" s="51"/>
    </row>
    <row r="11" spans="1:5" ht="29.25" customHeight="1" thickBot="1" x14ac:dyDescent="0.3">
      <c r="A11" s="52" t="s">
        <v>56</v>
      </c>
      <c r="B11" s="53"/>
      <c r="C11" s="14"/>
      <c r="D11" s="53" t="s">
        <v>57</v>
      </c>
      <c r="E11" s="54"/>
    </row>
    <row r="12" spans="1:5" x14ac:dyDescent="0.25">
      <c r="A12" s="55" t="s">
        <v>65</v>
      </c>
      <c r="B12" s="56"/>
      <c r="C12" s="56"/>
      <c r="D12" s="56"/>
      <c r="E12" s="57"/>
    </row>
    <row r="13" spans="1:5" ht="15.75" thickBot="1" x14ac:dyDescent="0.3">
      <c r="A13" s="58"/>
      <c r="B13" s="59"/>
      <c r="C13" s="59"/>
      <c r="D13" s="59"/>
      <c r="E13" s="60"/>
    </row>
    <row r="14" spans="1:5" x14ac:dyDescent="0.25">
      <c r="A14" s="47" t="s">
        <v>19</v>
      </c>
      <c r="B14" s="48"/>
      <c r="C14" s="48"/>
      <c r="D14" s="48"/>
      <c r="E14" s="49"/>
    </row>
    <row r="15" spans="1:5" x14ac:dyDescent="0.25">
      <c r="A15" s="15" t="s">
        <v>15</v>
      </c>
      <c r="B15" s="8" t="s">
        <v>16</v>
      </c>
      <c r="C15" s="8" t="s">
        <v>40</v>
      </c>
      <c r="D15" s="8" t="s">
        <v>17</v>
      </c>
      <c r="E15" s="16" t="s">
        <v>18</v>
      </c>
    </row>
    <row r="16" spans="1:5" x14ac:dyDescent="0.25">
      <c r="A16" s="17">
        <v>1</v>
      </c>
      <c r="B16" s="7" t="s">
        <v>72</v>
      </c>
      <c r="C16" s="7">
        <v>1</v>
      </c>
      <c r="D16" s="9">
        <v>940000</v>
      </c>
      <c r="E16" s="18" t="s">
        <v>21</v>
      </c>
    </row>
    <row r="17" spans="1:5" x14ac:dyDescent="0.25">
      <c r="A17" s="17">
        <f>A16+1</f>
        <v>2</v>
      </c>
      <c r="B17" s="7" t="s">
        <v>22</v>
      </c>
      <c r="C17" s="7">
        <v>1200</v>
      </c>
      <c r="D17" s="9">
        <f>C17*150</f>
        <v>180000</v>
      </c>
      <c r="E17" s="18" t="s">
        <v>21</v>
      </c>
    </row>
    <row r="18" spans="1:5" x14ac:dyDescent="0.25">
      <c r="A18" s="17">
        <f t="shared" ref="A18:A24" si="0">A17+1</f>
        <v>3</v>
      </c>
      <c r="B18" s="7" t="s">
        <v>23</v>
      </c>
      <c r="C18" s="7">
        <v>1200</v>
      </c>
      <c r="D18" s="9">
        <f>C18*50</f>
        <v>60000</v>
      </c>
      <c r="E18" s="18" t="s">
        <v>21</v>
      </c>
    </row>
    <row r="19" spans="1:5" x14ac:dyDescent="0.25">
      <c r="A19" s="17">
        <f t="shared" si="0"/>
        <v>4</v>
      </c>
      <c r="B19" s="7" t="s">
        <v>58</v>
      </c>
      <c r="C19" s="7">
        <v>1</v>
      </c>
      <c r="D19" s="9">
        <v>22000</v>
      </c>
      <c r="E19" s="18" t="s">
        <v>21</v>
      </c>
    </row>
    <row r="20" spans="1:5" x14ac:dyDescent="0.25">
      <c r="A20" s="17">
        <f t="shared" si="0"/>
        <v>5</v>
      </c>
      <c r="B20" s="7" t="s">
        <v>61</v>
      </c>
      <c r="C20" s="7">
        <v>1</v>
      </c>
      <c r="D20" s="9">
        <v>22000</v>
      </c>
      <c r="E20" s="18" t="s">
        <v>21</v>
      </c>
    </row>
    <row r="21" spans="1:5" ht="25.5" x14ac:dyDescent="0.25">
      <c r="A21" s="17">
        <f t="shared" si="0"/>
        <v>6</v>
      </c>
      <c r="B21" s="7" t="s">
        <v>87</v>
      </c>
      <c r="C21" s="7">
        <v>1</v>
      </c>
      <c r="D21" s="9">
        <v>130000</v>
      </c>
      <c r="E21" s="18" t="s">
        <v>21</v>
      </c>
    </row>
    <row r="22" spans="1:5" ht="25.5" x14ac:dyDescent="0.25">
      <c r="A22" s="17">
        <f t="shared" si="0"/>
        <v>7</v>
      </c>
      <c r="B22" s="7" t="s">
        <v>59</v>
      </c>
      <c r="C22" s="7">
        <v>40</v>
      </c>
      <c r="D22" s="9">
        <f>C22*4000</f>
        <v>160000</v>
      </c>
      <c r="E22" s="18" t="s">
        <v>21</v>
      </c>
    </row>
    <row r="23" spans="1:5" ht="25.5" x14ac:dyDescent="0.25">
      <c r="A23" s="17">
        <f t="shared" si="0"/>
        <v>8</v>
      </c>
      <c r="B23" s="7" t="s">
        <v>29</v>
      </c>
      <c r="C23" s="7">
        <v>1</v>
      </c>
      <c r="D23" s="9">
        <v>11000</v>
      </c>
      <c r="E23" s="18" t="s">
        <v>30</v>
      </c>
    </row>
    <row r="24" spans="1:5" ht="38.25" x14ac:dyDescent="0.25">
      <c r="A24" s="17">
        <f t="shared" si="0"/>
        <v>9</v>
      </c>
      <c r="B24" s="7" t="s">
        <v>45</v>
      </c>
      <c r="C24" s="7">
        <v>1</v>
      </c>
      <c r="D24" s="9">
        <v>50000</v>
      </c>
      <c r="E24" s="18" t="s">
        <v>21</v>
      </c>
    </row>
    <row r="25" spans="1:5" x14ac:dyDescent="0.25">
      <c r="A25" s="70" t="s">
        <v>31</v>
      </c>
      <c r="B25" s="25"/>
      <c r="C25" s="25"/>
      <c r="D25" s="26">
        <f>D16+D17+D18+D19+D21+D22+D24+D20+D23</f>
        <v>1575000</v>
      </c>
      <c r="E25" s="71"/>
    </row>
    <row r="26" spans="1:5" x14ac:dyDescent="0.25">
      <c r="A26" s="72" t="s">
        <v>32</v>
      </c>
      <c r="B26" s="24"/>
      <c r="C26" s="24"/>
      <c r="D26" s="24"/>
      <c r="E26" s="73"/>
    </row>
    <row r="27" spans="1:5" x14ac:dyDescent="0.25">
      <c r="A27" s="15" t="s">
        <v>15</v>
      </c>
      <c r="B27" s="8" t="s">
        <v>16</v>
      </c>
      <c r="C27" s="8" t="s">
        <v>40</v>
      </c>
      <c r="D27" s="8" t="s">
        <v>17</v>
      </c>
      <c r="E27" s="16" t="s">
        <v>18</v>
      </c>
    </row>
    <row r="28" spans="1:5" ht="27.75" x14ac:dyDescent="0.25">
      <c r="A28" s="17">
        <v>1</v>
      </c>
      <c r="B28" s="7" t="s">
        <v>99</v>
      </c>
      <c r="C28" s="7">
        <v>1</v>
      </c>
      <c r="D28" s="9">
        <f>C28*95000</f>
        <v>95000</v>
      </c>
      <c r="E28" s="18" t="s">
        <v>25</v>
      </c>
    </row>
    <row r="29" spans="1:5" ht="25.5" x14ac:dyDescent="0.25">
      <c r="A29" s="17">
        <f>A28+1</f>
        <v>2</v>
      </c>
      <c r="B29" s="7" t="s">
        <v>69</v>
      </c>
      <c r="C29" s="7">
        <v>1</v>
      </c>
      <c r="D29" s="9">
        <v>18000</v>
      </c>
      <c r="E29" s="18" t="s">
        <v>25</v>
      </c>
    </row>
    <row r="30" spans="1:5" x14ac:dyDescent="0.25">
      <c r="A30" s="70" t="s">
        <v>35</v>
      </c>
      <c r="B30" s="25"/>
      <c r="C30" s="25"/>
      <c r="D30" s="26">
        <f>D28+D29</f>
        <v>113000</v>
      </c>
      <c r="E30" s="71"/>
    </row>
    <row r="31" spans="1:5" ht="18" thickBot="1" x14ac:dyDescent="0.3">
      <c r="A31" s="74" t="s">
        <v>60</v>
      </c>
      <c r="B31" s="75"/>
      <c r="C31" s="75"/>
      <c r="D31" s="76">
        <f>D25+D30</f>
        <v>1688000</v>
      </c>
      <c r="E31" s="77"/>
    </row>
    <row r="32" spans="1:5" ht="36.75" customHeight="1" x14ac:dyDescent="0.25">
      <c r="A32" s="61" t="s">
        <v>98</v>
      </c>
      <c r="B32" s="62"/>
      <c r="C32" s="62"/>
      <c r="D32" s="62"/>
      <c r="E32" s="63"/>
    </row>
    <row r="33" spans="1:5" ht="24.75" customHeight="1" x14ac:dyDescent="0.25">
      <c r="A33" s="64" t="s">
        <v>100</v>
      </c>
      <c r="B33" s="65"/>
      <c r="C33" s="65"/>
      <c r="D33" s="65"/>
      <c r="E33" s="66"/>
    </row>
    <row r="34" spans="1:5" ht="26.25" customHeight="1" x14ac:dyDescent="0.25">
      <c r="A34" s="64" t="s">
        <v>75</v>
      </c>
      <c r="B34" s="65"/>
      <c r="C34" s="65"/>
      <c r="D34" s="65"/>
      <c r="E34" s="66"/>
    </row>
    <row r="35" spans="1:5" ht="27.75" customHeight="1" thickBot="1" x14ac:dyDescent="0.3">
      <c r="A35" s="67" t="s">
        <v>97</v>
      </c>
      <c r="B35" s="68"/>
      <c r="C35" s="68"/>
      <c r="D35" s="68"/>
      <c r="E35" s="69"/>
    </row>
  </sheetData>
  <mergeCells count="29">
    <mergeCell ref="A6:E6"/>
    <mergeCell ref="A32:E32"/>
    <mergeCell ref="A34:E34"/>
    <mergeCell ref="A35:E35"/>
    <mergeCell ref="A33:E33"/>
    <mergeCell ref="A7:B7"/>
    <mergeCell ref="D7:E7"/>
    <mergeCell ref="A8:B8"/>
    <mergeCell ref="D8:E8"/>
    <mergeCell ref="A9:B9"/>
    <mergeCell ref="D9:E9"/>
    <mergeCell ref="A31:C31"/>
    <mergeCell ref="D31:E31"/>
    <mergeCell ref="A10:B10"/>
    <mergeCell ref="D10:E10"/>
    <mergeCell ref="A11:B11"/>
    <mergeCell ref="A1:E1"/>
    <mergeCell ref="A2:E2"/>
    <mergeCell ref="A3:E3"/>
    <mergeCell ref="A4:E4"/>
    <mergeCell ref="A5:E5"/>
    <mergeCell ref="A26:E26"/>
    <mergeCell ref="A30:C30"/>
    <mergeCell ref="D30:E30"/>
    <mergeCell ref="D11:E11"/>
    <mergeCell ref="A12:E13"/>
    <mergeCell ref="A14:E14"/>
    <mergeCell ref="A25:C25"/>
    <mergeCell ref="D25:E25"/>
  </mergeCells>
  <printOptions horizontalCentered="1"/>
  <pageMargins left="0.11811023622047245" right="0.31496062992125984" top="0.55118110236220474" bottom="0.15748031496062992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ОбразецФорма</vt:lpstr>
      <vt:lpstr>Образец Промэйс</vt:lpstr>
      <vt:lpstr>Промэйс 1-1</vt:lpstr>
      <vt:lpstr>Промэйс 1-2</vt:lpstr>
      <vt:lpstr>Промэйс 3-1</vt:lpstr>
      <vt:lpstr>Промэйс 3-2</vt:lpstr>
      <vt:lpstr>Промэйс 3-3</vt:lpstr>
      <vt:lpstr>'Промэйс 3-3'!Область_печати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2015-05-18T17:49:15Z</dcterms:modified>
</cp:coreProperties>
</file>