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9200" windowHeight="11595"/>
  </bookViews>
  <sheets>
    <sheet name="Дистрибуция" sheetId="361" r:id="rId1"/>
    <sheet name="жаренные орехи и семечки" sheetId="2" r:id="rId2"/>
  </sheets>
  <externalReferences>
    <externalReference r:id="rId3"/>
  </externalReferences>
  <definedNames>
    <definedName name="_xlnm.Print_Area" localSheetId="0">Дистрибуция!$A$31:$M$39</definedName>
    <definedName name="_xlnm.Print_Area" localSheetId="1">'жаренные орехи и семечки'!$A$1:$G$22</definedName>
  </definedNames>
  <calcPr calcId="152511"/>
</workbook>
</file>

<file path=xl/calcChain.xml><?xml version="1.0" encoding="utf-8"?>
<calcChain xmlns="http://schemas.openxmlformats.org/spreadsheetml/2006/main">
  <c r="B154" i="361"/>
  <c r="M148"/>
  <c r="L148"/>
  <c r="I148"/>
  <c r="G148"/>
  <c r="M147"/>
  <c r="E147"/>
  <c r="D147"/>
  <c r="C147"/>
  <c r="M146"/>
  <c r="L146"/>
  <c r="I146"/>
  <c r="G146"/>
  <c r="F146"/>
  <c r="E146"/>
  <c r="D146"/>
  <c r="C146"/>
  <c r="M145"/>
  <c r="J145"/>
  <c r="H145"/>
  <c r="M144"/>
  <c r="H144"/>
  <c r="J144"/>
  <c r="M143"/>
  <c r="J143"/>
  <c r="H143"/>
  <c r="M142"/>
  <c r="M141"/>
  <c r="G141"/>
  <c r="F141"/>
  <c r="J141"/>
  <c r="L141"/>
  <c r="E141"/>
  <c r="D141"/>
  <c r="C141"/>
  <c r="M140"/>
  <c r="G140"/>
  <c r="F140"/>
  <c r="J140"/>
  <c r="L140"/>
  <c r="E140"/>
  <c r="D140"/>
  <c r="C140"/>
  <c r="M139"/>
  <c r="G139"/>
  <c r="F139"/>
  <c r="J139"/>
  <c r="L139"/>
  <c r="E139"/>
  <c r="D139"/>
  <c r="C139"/>
  <c r="M138"/>
  <c r="G138"/>
  <c r="F138"/>
  <c r="J138"/>
  <c r="L138"/>
  <c r="E138"/>
  <c r="D138"/>
  <c r="C138"/>
  <c r="M137"/>
  <c r="G137"/>
  <c r="F137"/>
  <c r="J137"/>
  <c r="L137"/>
  <c r="E137"/>
  <c r="D137"/>
  <c r="C137"/>
  <c r="M136"/>
  <c r="G136"/>
  <c r="F136"/>
  <c r="J136"/>
  <c r="L136"/>
  <c r="E136"/>
  <c r="D136"/>
  <c r="C136"/>
  <c r="M135"/>
  <c r="M134"/>
  <c r="F134"/>
  <c r="J134"/>
  <c r="L134"/>
  <c r="E134"/>
  <c r="D134"/>
  <c r="C134"/>
  <c r="M133"/>
  <c r="L133"/>
  <c r="I133"/>
  <c r="G133"/>
  <c r="F133"/>
  <c r="E133"/>
  <c r="D133"/>
  <c r="C133"/>
  <c r="M132"/>
  <c r="F132"/>
  <c r="J132"/>
  <c r="L132"/>
  <c r="E132"/>
  <c r="D132"/>
  <c r="C132"/>
  <c r="M131"/>
  <c r="G131"/>
  <c r="F131"/>
  <c r="J131"/>
  <c r="L131"/>
  <c r="E131"/>
  <c r="D131"/>
  <c r="C131"/>
  <c r="M130"/>
  <c r="G130"/>
  <c r="F130"/>
  <c r="J130"/>
  <c r="L130"/>
  <c r="E130"/>
  <c r="D130"/>
  <c r="C130"/>
  <c r="M129"/>
  <c r="G129"/>
  <c r="F129"/>
  <c r="J129"/>
  <c r="L129"/>
  <c r="E129"/>
  <c r="D129"/>
  <c r="C129"/>
  <c r="M128"/>
  <c r="G128"/>
  <c r="F128"/>
  <c r="J128"/>
  <c r="L128"/>
  <c r="E128"/>
  <c r="D128"/>
  <c r="C128"/>
  <c r="M127"/>
  <c r="G127"/>
  <c r="F127"/>
  <c r="J127"/>
  <c r="L127"/>
  <c r="E127"/>
  <c r="D127"/>
  <c r="C127"/>
  <c r="M126"/>
  <c r="G126"/>
  <c r="F126"/>
  <c r="J126"/>
  <c r="L126"/>
  <c r="E126"/>
  <c r="D126"/>
  <c r="C126"/>
  <c r="M125"/>
  <c r="F125"/>
  <c r="E125"/>
  <c r="D125"/>
  <c r="C125"/>
  <c r="M124"/>
  <c r="H124"/>
  <c r="J124"/>
  <c r="F124"/>
  <c r="E124"/>
  <c r="D124"/>
  <c r="C124"/>
  <c r="M123"/>
  <c r="F123"/>
  <c r="H123"/>
  <c r="J123"/>
  <c r="E123"/>
  <c r="C123"/>
  <c r="M122"/>
  <c r="F122"/>
  <c r="H122"/>
  <c r="J122"/>
  <c r="E122"/>
  <c r="D122"/>
  <c r="C122"/>
  <c r="M121"/>
  <c r="H121"/>
  <c r="J121"/>
  <c r="F121"/>
  <c r="E121"/>
  <c r="C121"/>
  <c r="M120"/>
  <c r="H120"/>
  <c r="J120"/>
  <c r="F120"/>
  <c r="E120"/>
  <c r="C120"/>
  <c r="M119"/>
  <c r="F119"/>
  <c r="H119"/>
  <c r="J119"/>
  <c r="M118"/>
  <c r="H118"/>
  <c r="J118"/>
  <c r="F118"/>
  <c r="C118"/>
  <c r="M117"/>
  <c r="F117"/>
  <c r="E117"/>
  <c r="D117"/>
  <c r="C117"/>
  <c r="M116"/>
  <c r="H116"/>
  <c r="J116"/>
  <c r="F116"/>
  <c r="E116"/>
  <c r="D116"/>
  <c r="C116"/>
  <c r="M115"/>
  <c r="F115"/>
  <c r="H115"/>
  <c r="J115"/>
  <c r="E115"/>
  <c r="D115"/>
  <c r="C115"/>
  <c r="M114"/>
  <c r="F114"/>
  <c r="H114"/>
  <c r="J114"/>
  <c r="E114"/>
  <c r="D114"/>
  <c r="C114"/>
  <c r="M113"/>
  <c r="F113"/>
  <c r="E113"/>
  <c r="D113"/>
  <c r="C113"/>
  <c r="M112"/>
  <c r="F112"/>
  <c r="G112"/>
  <c r="E112"/>
  <c r="D112"/>
  <c r="C112"/>
  <c r="M111"/>
  <c r="M110"/>
  <c r="F110"/>
  <c r="J110"/>
  <c r="L110"/>
  <c r="E110"/>
  <c r="D110"/>
  <c r="C110"/>
  <c r="M109"/>
  <c r="M108"/>
  <c r="F108"/>
  <c r="G108"/>
  <c r="E108"/>
  <c r="C108"/>
  <c r="M107"/>
  <c r="F107"/>
  <c r="J107"/>
  <c r="L107"/>
  <c r="E107"/>
  <c r="D107"/>
  <c r="C107"/>
  <c r="M106"/>
  <c r="G106"/>
  <c r="F106"/>
  <c r="E106"/>
  <c r="D106"/>
  <c r="C106"/>
  <c r="M105"/>
  <c r="F105"/>
  <c r="J105"/>
  <c r="L105"/>
  <c r="E105"/>
  <c r="D105"/>
  <c r="C105"/>
  <c r="M104"/>
  <c r="M103"/>
  <c r="F103"/>
  <c r="G103"/>
  <c r="E103"/>
  <c r="C103"/>
  <c r="M102"/>
  <c r="M101"/>
  <c r="F101"/>
  <c r="G101"/>
  <c r="E101"/>
  <c r="D101"/>
  <c r="C101"/>
  <c r="M100"/>
  <c r="L100"/>
  <c r="I100"/>
  <c r="F100"/>
  <c r="G100"/>
  <c r="E100"/>
  <c r="D100"/>
  <c r="C100"/>
  <c r="M99"/>
  <c r="F99"/>
  <c r="G99"/>
  <c r="E99"/>
  <c r="D99"/>
  <c r="C99"/>
  <c r="M98"/>
  <c r="F98"/>
  <c r="G98"/>
  <c r="E98"/>
  <c r="D98"/>
  <c r="C98"/>
  <c r="M97"/>
  <c r="L97"/>
  <c r="I97"/>
  <c r="G97"/>
  <c r="F97"/>
  <c r="E97"/>
  <c r="D97"/>
  <c r="C97"/>
  <c r="M96"/>
  <c r="G96"/>
  <c r="F96"/>
  <c r="J96"/>
  <c r="L96"/>
  <c r="E96"/>
  <c r="D96"/>
  <c r="C96"/>
  <c r="M95"/>
  <c r="G95"/>
  <c r="F95"/>
  <c r="J95"/>
  <c r="L95"/>
  <c r="E95"/>
  <c r="D95"/>
  <c r="C95"/>
  <c r="M94"/>
  <c r="L94"/>
  <c r="I94"/>
  <c r="G94"/>
  <c r="F94"/>
  <c r="E94"/>
  <c r="D94"/>
  <c r="C94"/>
  <c r="M93"/>
  <c r="G93"/>
  <c r="F93"/>
  <c r="J93"/>
  <c r="L93"/>
  <c r="E93"/>
  <c r="D93"/>
  <c r="C93"/>
  <c r="M92"/>
  <c r="M91"/>
  <c r="F91"/>
  <c r="J91"/>
  <c r="L91"/>
  <c r="M89"/>
  <c r="F89"/>
  <c r="G89"/>
  <c r="E89"/>
  <c r="D89"/>
  <c r="C89"/>
  <c r="M88"/>
  <c r="L88"/>
  <c r="F88"/>
  <c r="G88"/>
  <c r="E88"/>
  <c r="D88"/>
  <c r="C88"/>
  <c r="M87"/>
  <c r="F87"/>
  <c r="J87"/>
  <c r="L87"/>
  <c r="E87"/>
  <c r="D87"/>
  <c r="C87"/>
  <c r="M86"/>
  <c r="L86"/>
  <c r="F86"/>
  <c r="G86"/>
  <c r="E86"/>
  <c r="D86"/>
  <c r="C86"/>
  <c r="M85"/>
  <c r="F85"/>
  <c r="G85"/>
  <c r="M84"/>
  <c r="F84"/>
  <c r="J84"/>
  <c r="L84"/>
  <c r="M83"/>
  <c r="F83"/>
  <c r="G83"/>
  <c r="E83"/>
  <c r="D83"/>
  <c r="C83"/>
  <c r="M82"/>
  <c r="G82"/>
  <c r="F82"/>
  <c r="J82"/>
  <c r="L82"/>
  <c r="E82"/>
  <c r="D82"/>
  <c r="C82"/>
  <c r="M80"/>
  <c r="G80"/>
  <c r="F80"/>
  <c r="J80"/>
  <c r="L80"/>
  <c r="E80"/>
  <c r="D80"/>
  <c r="C80"/>
  <c r="M79"/>
  <c r="G79"/>
  <c r="F79"/>
  <c r="J79"/>
  <c r="L79"/>
  <c r="E79"/>
  <c r="D79"/>
  <c r="C79"/>
  <c r="M78"/>
  <c r="G78"/>
  <c r="F78"/>
  <c r="J78"/>
  <c r="L78"/>
  <c r="E78"/>
  <c r="D78"/>
  <c r="C78"/>
  <c r="M77"/>
  <c r="G77"/>
  <c r="F77"/>
  <c r="J77"/>
  <c r="L77"/>
  <c r="E77"/>
  <c r="D77"/>
  <c r="C77"/>
  <c r="M76"/>
  <c r="G76"/>
  <c r="F76"/>
  <c r="J76"/>
  <c r="L76"/>
  <c r="E76"/>
  <c r="D76"/>
  <c r="C76"/>
  <c r="M75"/>
  <c r="G75"/>
  <c r="F75"/>
  <c r="J75"/>
  <c r="L75"/>
  <c r="E75"/>
  <c r="D75"/>
  <c r="C75"/>
  <c r="M74"/>
  <c r="G74"/>
  <c r="F74"/>
  <c r="J74"/>
  <c r="L74"/>
  <c r="E74"/>
  <c r="D74"/>
  <c r="C74"/>
  <c r="M73"/>
  <c r="G73"/>
  <c r="F73"/>
  <c r="J73"/>
  <c r="L73"/>
  <c r="E73"/>
  <c r="D73"/>
  <c r="C73"/>
  <c r="M72"/>
  <c r="G72"/>
  <c r="F72"/>
  <c r="J72"/>
  <c r="L72"/>
  <c r="E72"/>
  <c r="D72"/>
  <c r="C72"/>
  <c r="M71"/>
  <c r="G71"/>
  <c r="F71"/>
  <c r="J71"/>
  <c r="L71"/>
  <c r="E71"/>
  <c r="D71"/>
  <c r="C71"/>
  <c r="M69"/>
  <c r="F69"/>
  <c r="M68"/>
  <c r="F68"/>
  <c r="M67"/>
  <c r="F67"/>
  <c r="M66"/>
  <c r="F66"/>
  <c r="M65"/>
  <c r="F65"/>
  <c r="M61"/>
  <c r="L61"/>
  <c r="F61"/>
  <c r="G61"/>
  <c r="C61"/>
  <c r="M60"/>
  <c r="F60"/>
  <c r="J60"/>
  <c r="L60"/>
  <c r="M58"/>
  <c r="G58"/>
  <c r="F58"/>
  <c r="J58"/>
  <c r="L58"/>
  <c r="M57"/>
  <c r="F57"/>
  <c r="J57"/>
  <c r="L57"/>
  <c r="M56"/>
  <c r="G56"/>
  <c r="F56"/>
  <c r="J56"/>
  <c r="L56"/>
  <c r="M55"/>
  <c r="F55"/>
  <c r="J55"/>
  <c r="L55"/>
  <c r="M54"/>
  <c r="G54"/>
  <c r="F54"/>
  <c r="J54"/>
  <c r="L54"/>
  <c r="M53"/>
  <c r="F53"/>
  <c r="J53"/>
  <c r="L53"/>
  <c r="E53"/>
  <c r="C53"/>
  <c r="M52"/>
  <c r="G52"/>
  <c r="F52"/>
  <c r="J52"/>
  <c r="L52"/>
  <c r="E52"/>
  <c r="D52"/>
  <c r="C52"/>
  <c r="M51"/>
  <c r="L51"/>
  <c r="I51"/>
  <c r="G51"/>
  <c r="F51"/>
  <c r="E51"/>
  <c r="D51"/>
  <c r="C51"/>
  <c r="M50"/>
  <c r="M49"/>
  <c r="F49"/>
  <c r="J49"/>
  <c r="L49"/>
  <c r="C49"/>
  <c r="M48"/>
  <c r="F48"/>
  <c r="J48"/>
  <c r="L48"/>
  <c r="M47"/>
  <c r="G47"/>
  <c r="F47"/>
  <c r="J47"/>
  <c r="L47"/>
  <c r="M46"/>
  <c r="F46"/>
  <c r="J46"/>
  <c r="L46"/>
  <c r="M45"/>
  <c r="G45"/>
  <c r="F45"/>
  <c r="J45"/>
  <c r="L45"/>
  <c r="C45"/>
  <c r="M44"/>
  <c r="G44"/>
  <c r="F44"/>
  <c r="J44"/>
  <c r="L44"/>
  <c r="E44"/>
  <c r="D44"/>
  <c r="C44"/>
  <c r="L43"/>
  <c r="I43"/>
  <c r="F43"/>
  <c r="G43"/>
  <c r="E43"/>
  <c r="D43"/>
  <c r="C43"/>
  <c r="M42"/>
  <c r="F42"/>
  <c r="G42"/>
  <c r="E42"/>
  <c r="D42"/>
  <c r="C42"/>
  <c r="M41"/>
  <c r="H41"/>
  <c r="I41"/>
  <c r="F41"/>
  <c r="G41"/>
  <c r="E41"/>
  <c r="D41"/>
  <c r="C41"/>
  <c r="M40"/>
  <c r="F40"/>
  <c r="G40"/>
  <c r="E40"/>
  <c r="D40"/>
  <c r="C40"/>
  <c r="M39"/>
  <c r="H39"/>
  <c r="I39"/>
  <c r="F39"/>
  <c r="G39"/>
  <c r="M38"/>
  <c r="G38"/>
  <c r="F38"/>
  <c r="J38"/>
  <c r="L38"/>
  <c r="M37"/>
  <c r="F37"/>
  <c r="G37"/>
  <c r="M36"/>
  <c r="L36"/>
  <c r="G36"/>
  <c r="F36"/>
  <c r="J36"/>
  <c r="M35"/>
  <c r="H35"/>
  <c r="I35"/>
  <c r="F35"/>
  <c r="G35"/>
  <c r="M34"/>
  <c r="G34"/>
  <c r="F34"/>
  <c r="J34"/>
  <c r="L34"/>
  <c r="M33"/>
  <c r="J33"/>
  <c r="L33"/>
  <c r="G33"/>
  <c r="F33"/>
  <c r="H33"/>
  <c r="I33"/>
  <c r="M32"/>
  <c r="F32"/>
  <c r="J32"/>
  <c r="L32"/>
  <c r="M31"/>
  <c r="G31"/>
  <c r="F31"/>
  <c r="J31"/>
  <c r="L31"/>
  <c r="M30"/>
  <c r="J30"/>
  <c r="L30"/>
  <c r="H30"/>
  <c r="I30"/>
  <c r="G30"/>
  <c r="M29"/>
  <c r="J29"/>
  <c r="L29"/>
  <c r="H29"/>
  <c r="I29"/>
  <c r="G29"/>
  <c r="M28"/>
  <c r="F28"/>
  <c r="M27"/>
  <c r="F27"/>
  <c r="J27"/>
  <c r="L27"/>
  <c r="C27"/>
  <c r="M26"/>
  <c r="F26"/>
  <c r="J26"/>
  <c r="L26"/>
  <c r="M25"/>
  <c r="G25"/>
  <c r="F25"/>
  <c r="J25"/>
  <c r="L25"/>
  <c r="C25"/>
  <c r="M24"/>
  <c r="G24"/>
  <c r="F24"/>
  <c r="J24"/>
  <c r="L24"/>
  <c r="E24"/>
  <c r="D24"/>
  <c r="C24"/>
  <c r="M23"/>
  <c r="G23"/>
  <c r="F23"/>
  <c r="J23"/>
  <c r="L23"/>
  <c r="M22"/>
  <c r="F22"/>
  <c r="J22"/>
  <c r="L22"/>
  <c r="M21"/>
  <c r="G21"/>
  <c r="F21"/>
  <c r="J21"/>
  <c r="L21"/>
  <c r="M20"/>
  <c r="F20"/>
  <c r="J20"/>
  <c r="L20"/>
  <c r="M19"/>
  <c r="G19"/>
  <c r="F19"/>
  <c r="J19"/>
  <c r="L19"/>
  <c r="M18"/>
  <c r="F18"/>
  <c r="J18"/>
  <c r="L18"/>
  <c r="E18"/>
  <c r="D18"/>
  <c r="C18"/>
  <c r="G18"/>
  <c r="H19"/>
  <c r="I19"/>
  <c r="G20"/>
  <c r="H21"/>
  <c r="I21"/>
  <c r="G22"/>
  <c r="H23"/>
  <c r="I23"/>
  <c r="H24"/>
  <c r="I24"/>
  <c r="H25"/>
  <c r="I25"/>
  <c r="G26"/>
  <c r="G27"/>
  <c r="H31"/>
  <c r="I31"/>
  <c r="G32"/>
  <c r="J35"/>
  <c r="L35"/>
  <c r="H37"/>
  <c r="I37"/>
  <c r="J39"/>
  <c r="L39"/>
  <c r="H40"/>
  <c r="I40"/>
  <c r="J41"/>
  <c r="L41"/>
  <c r="H42"/>
  <c r="I42"/>
  <c r="H18"/>
  <c r="I18"/>
  <c r="H20"/>
  <c r="I20"/>
  <c r="H22"/>
  <c r="I22"/>
  <c r="H26"/>
  <c r="I26"/>
  <c r="H27"/>
  <c r="I27"/>
  <c r="H32"/>
  <c r="I32"/>
  <c r="J37"/>
  <c r="L37"/>
  <c r="J40"/>
  <c r="L40"/>
  <c r="J42"/>
  <c r="L42"/>
  <c r="H34"/>
  <c r="I34"/>
  <c r="H36"/>
  <c r="I36"/>
  <c r="H38"/>
  <c r="I38"/>
  <c r="H44"/>
  <c r="I44"/>
  <c r="H45"/>
  <c r="I45"/>
  <c r="G46"/>
  <c r="H47"/>
  <c r="I47"/>
  <c r="G48"/>
  <c r="G49"/>
  <c r="H52"/>
  <c r="I52"/>
  <c r="G53"/>
  <c r="H54"/>
  <c r="I54"/>
  <c r="G55"/>
  <c r="H56"/>
  <c r="I56"/>
  <c r="G57"/>
  <c r="H58"/>
  <c r="I58"/>
  <c r="G6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2"/>
  <c r="I82"/>
  <c r="H46"/>
  <c r="I46"/>
  <c r="H48"/>
  <c r="I48"/>
  <c r="H49"/>
  <c r="I49"/>
  <c r="H53"/>
  <c r="I53"/>
  <c r="H55"/>
  <c r="I55"/>
  <c r="H57"/>
  <c r="I57"/>
  <c r="H60"/>
  <c r="I60"/>
  <c r="H83"/>
  <c r="I83"/>
  <c r="J83"/>
  <c r="L83"/>
  <c r="G84"/>
  <c r="H85"/>
  <c r="I85"/>
  <c r="J85"/>
  <c r="L85"/>
  <c r="G87"/>
  <c r="H89"/>
  <c r="I89"/>
  <c r="J89"/>
  <c r="L89"/>
  <c r="G91"/>
  <c r="H93"/>
  <c r="I93"/>
  <c r="H95"/>
  <c r="I95"/>
  <c r="H96"/>
  <c r="I96"/>
  <c r="H98"/>
  <c r="I98"/>
  <c r="J98"/>
  <c r="L98"/>
  <c r="H99"/>
  <c r="I99"/>
  <c r="J99"/>
  <c r="L99"/>
  <c r="H101"/>
  <c r="I101"/>
  <c r="J101"/>
  <c r="L101"/>
  <c r="H103"/>
  <c r="I103"/>
  <c r="J103"/>
  <c r="L103"/>
  <c r="G105"/>
  <c r="G107"/>
  <c r="H108"/>
  <c r="I108"/>
  <c r="J108"/>
  <c r="L108"/>
  <c r="G110"/>
  <c r="H112"/>
  <c r="I112"/>
  <c r="J112"/>
  <c r="L112"/>
  <c r="G132"/>
  <c r="G134"/>
  <c r="H136"/>
  <c r="I136"/>
  <c r="H137"/>
  <c r="I137"/>
  <c r="H138"/>
  <c r="I138"/>
  <c r="H139"/>
  <c r="I139"/>
  <c r="H140"/>
  <c r="I140"/>
  <c r="H141"/>
  <c r="I141"/>
  <c r="H84"/>
  <c r="I84"/>
  <c r="H87"/>
  <c r="I87"/>
  <c r="H91"/>
  <c r="I91"/>
  <c r="H105"/>
  <c r="I105"/>
  <c r="H107"/>
  <c r="I107"/>
  <c r="H110"/>
  <c r="I110"/>
  <c r="H126"/>
  <c r="I126"/>
  <c r="H127"/>
  <c r="I127"/>
  <c r="H128"/>
  <c r="I128"/>
  <c r="H129"/>
  <c r="I129"/>
  <c r="H130"/>
  <c r="I130"/>
  <c r="H131"/>
  <c r="I131"/>
  <c r="H132"/>
  <c r="I132"/>
  <c r="H134"/>
  <c r="I134"/>
</calcChain>
</file>

<file path=xl/sharedStrings.xml><?xml version="1.0" encoding="utf-8"?>
<sst xmlns="http://schemas.openxmlformats.org/spreadsheetml/2006/main" count="189" uniqueCount="148">
  <si>
    <t>Наименование продукта</t>
  </si>
  <si>
    <t>Стоимость услуги, грн/кг</t>
  </si>
  <si>
    <t>Ужарка, %</t>
  </si>
  <si>
    <t>Цена, грн/кг</t>
  </si>
  <si>
    <t>Цена б/н, грн/кг</t>
  </si>
  <si>
    <t>Арахис жареный ява 50/60</t>
  </si>
  <si>
    <t>Арахис жареный болд 60/70</t>
  </si>
  <si>
    <t>Миндаль  жаренный Бутте</t>
  </si>
  <si>
    <t>Миндаль  жаренный Нонпарель</t>
  </si>
  <si>
    <t>Миндаль  жаренный Кармель</t>
  </si>
  <si>
    <t>Миндаль  жаренный Падре</t>
  </si>
  <si>
    <t>Фундук жареный 13/15</t>
  </si>
  <si>
    <t>Кешью жареный 320</t>
  </si>
  <si>
    <t>Кешью жареный 450</t>
  </si>
  <si>
    <t>Ядро семечки масл,В.с. (40 кг)</t>
  </si>
  <si>
    <t>Ядро семечки масл,П.с. (40 кг)</t>
  </si>
  <si>
    <t>Ядро семечки масл,В.с  (5 кг)</t>
  </si>
  <si>
    <t>Ядро семечки масл,П.с. (5 кг)</t>
  </si>
  <si>
    <t>Ядро семечки масл,В.с. (1 кг)</t>
  </si>
  <si>
    <t>Ядро семечки масл,П.с. (1 кг)</t>
  </si>
  <si>
    <t>ЧП "ФИАНИТ",  г.Одесса, тел/факс (048)715-1-715,  (048)715-12-25, (0482)328-259,</t>
  </si>
  <si>
    <t xml:space="preserve"> www.liza-tm.com.ua</t>
  </si>
  <si>
    <t>ВЕСОВАЯ  ПРОДУКЦИЯ</t>
  </si>
  <si>
    <t xml:space="preserve">КОММЕРЧЕСКОЕ  ПРЕДЛОЖЕНИЕ  ДИСТРИБУЦИЯ </t>
  </si>
  <si>
    <t>Наименование продукции</t>
  </si>
  <si>
    <t>Упаковка</t>
  </si>
  <si>
    <t>Масса, кг</t>
  </si>
  <si>
    <t>кол-во в упаковке шт.</t>
  </si>
  <si>
    <t>дистр.б/н</t>
  </si>
  <si>
    <t>учёт налогов прибыль и ндс(глав. Бух считает)</t>
  </si>
  <si>
    <t xml:space="preserve">Сухофрукты </t>
  </si>
  <si>
    <t>Цукаты</t>
  </si>
  <si>
    <t xml:space="preserve">Орехи, семечки, мак </t>
  </si>
  <si>
    <t>Осуществляем жарку орехов и семечек под заказ.</t>
  </si>
  <si>
    <t xml:space="preserve">Цены в у.е. указаны в рекламных целях,расчет производится в гривне. </t>
  </si>
  <si>
    <t>Цены указаны без доставки.</t>
  </si>
  <si>
    <t>Изюм Малаяр фасованный, 100гр</t>
  </si>
  <si>
    <t>Арахис стручок жар. 9/11, 4 кг, Китай</t>
  </si>
  <si>
    <t>Фисташка жаренная крупная, 5 кг, США</t>
  </si>
  <si>
    <t>Ананас консервированный кольца, 0,580 мл, Таиланд</t>
  </si>
  <si>
    <t>Рис Басмати, 20 кг(10*2кг)</t>
  </si>
  <si>
    <t>Кокосовая стружка Файн, 25 кг, Вьетнам</t>
  </si>
  <si>
    <t>Булгур, 25 кг, Турция, урожай 2015</t>
  </si>
  <si>
    <t>Ядро тыквы крупное, 25 кг</t>
  </si>
  <si>
    <t>Ядро тыквы среднее, 25 кг</t>
  </si>
  <si>
    <t>Ядро тыквы крупное, 5 кг</t>
  </si>
  <si>
    <t>Ядро тыквы среднее, 5 кг</t>
  </si>
  <si>
    <t>Ядро тыквы крупное, 1 кг</t>
  </si>
  <si>
    <t>Ядро тыквы среднее, 1 кг</t>
  </si>
  <si>
    <t>Семечка тыквы 13+, стофунтовка 25 кг</t>
  </si>
  <si>
    <t>Пеллеты из лузги подсолнечника (топливные гранулы) в мешках по 35 кг, грн</t>
  </si>
  <si>
    <t>Пеллеты из лузги подсолнечника (топливные гранулы) в биг-бегах по 1100 кг, долл.</t>
  </si>
  <si>
    <t>Арахис  35/39,  бланшированный, вакуум 25 кг,  Китай,  2015 г.</t>
  </si>
  <si>
    <t>Кунжут, очистка 99,95%,  25 кг, Индия.</t>
  </si>
  <si>
    <t>Сушеная продукция</t>
  </si>
  <si>
    <t>Черешня сушеная, 25 кг, Украина, 2015 г., цена в гривне</t>
  </si>
  <si>
    <t>мешок</t>
  </si>
  <si>
    <t>Вишня сушеная, 25 кг, Украина, 2015 г., цена в гривне</t>
  </si>
  <si>
    <t>Ананас палочка  натуральная, "LIZA" (4*5 кг) Таиланд</t>
  </si>
  <si>
    <t>Манго кубик мелкий, "LIZA" (4*5 кг) Таиланд</t>
  </si>
  <si>
    <t>Дыня канталупе,"LIZA" (4*5 кг) Таиланд</t>
  </si>
  <si>
    <t>Имбирь лепесток, "LIZA" (4*5 кг) Таиланд</t>
  </si>
  <si>
    <t>Имбирь кубик, "LIZA" (4*5 кг) Таиланд</t>
  </si>
  <si>
    <t>Папайя палочка натуральная,"LIZA" (4*5 кг) Таиланд</t>
  </si>
  <si>
    <t>Папайя кубик мелкий (гранулы), "LIZA"(4*5 кг) Таиланд</t>
  </si>
  <si>
    <t>Ядро тыквы, крошка, 20 кг</t>
  </si>
  <si>
    <t>Маслины без косточки, 300 мл, Испания</t>
  </si>
  <si>
    <t>Маслины с косточкой, 300 мл, Испания</t>
  </si>
  <si>
    <t>Кизил, 25 кг, Украина, 2015 г., цена в гривне</t>
  </si>
  <si>
    <t>Шиповник, 25 кг, Украина, 2015 г., цена в гривне</t>
  </si>
  <si>
    <t>Боярышник, 25 кг, Украина, 2015 г., цена в гривне</t>
  </si>
  <si>
    <t>Лен (99,9%), 25 кг,(цена в гривне)</t>
  </si>
  <si>
    <t>Лен, 1 кг,(цена в гривне)</t>
  </si>
  <si>
    <t>от 500 кг</t>
  </si>
  <si>
    <t>от 100 до 500 кг</t>
  </si>
  <si>
    <t>до 100 кг</t>
  </si>
  <si>
    <t>грн</t>
  </si>
  <si>
    <t>у.е.</t>
  </si>
  <si>
    <t>Цена дистрибьютеры</t>
  </si>
  <si>
    <t>Грецкий орех янтарь,  (плохое качество) 5 кг, вакуум,2013г.  (цена в гривне)</t>
  </si>
  <si>
    <t>Грецкий орех 1/8, 5 кг, вакуум, (цена в гривне)</t>
  </si>
  <si>
    <t>Грецкий орех крошка. 6 кг, вакуум, (цена в гривне)</t>
  </si>
  <si>
    <t>Ядро семечки подсолнечника масляничное Высший сорт "LIZA"(битого до 5%,недоруш до 0,5%), сырое 40 кг Украина (цена в гривне)</t>
  </si>
  <si>
    <t>Ядро семечки подсолнечника масляничное Первый сорт "LIZA"(битого до 10%,недоруш до 0,6%), сырое 40 кг Украина (цена в гривне)</t>
  </si>
  <si>
    <t xml:space="preserve">Ядро семечки подсолнечника масляничное Второй сорт (мелкое) "LIZA"(битого до 15%,недоруш до 0,6%), сырое 40 кг Украина (цена в гривне
</t>
  </si>
  <si>
    <t>Ядро семечки подсолнечника масляничное Первый сорт "LIZA"(битого до 10%,недоруш до 0,6%), сырое 5 кг Украина (цена в гривне)</t>
  </si>
  <si>
    <t>Ядро семечки подсолнечника масляничное Первый сорт "LIZA"(битого до 10%,недоруш до 0,6%), сырое 1 кг Украина (цена в гривне)</t>
  </si>
  <si>
    <t>Бой ядра семечки подсолнечника  "LIZA" первый сорт (четвертинки, половинки), сырое 40 кг Украина (цена в гривне)</t>
  </si>
  <si>
    <t>Семечка тыквы 11+, стофунтовка ,высший сорт,сортексное качество,25  кг</t>
  </si>
  <si>
    <t>Семечка тыквы 11-, стофунтовка ,высший сорт,сортексное качество, 25  кг</t>
  </si>
  <si>
    <t>Семечка тыквы  Украинка 11+, высший сорт,сортексное качество, 25  кг</t>
  </si>
  <si>
    <t>Семечка тыквы  Украинка 11-, высший сорт,сортексное качество, 25  кг</t>
  </si>
  <si>
    <t>Семечка тыквы  Украинка 9-,высший сорт,сортексное качество, 25  кг</t>
  </si>
  <si>
    <t>Изюм №9, 10кг, Турция, светлый, Урожай 2015  г.</t>
  </si>
  <si>
    <t>Изюм №9, 5кг, Турция, светлый, Урожай 2015  г.</t>
  </si>
  <si>
    <t>ящик</t>
  </si>
  <si>
    <t>Изюм Малаяр В, коричневый, 10 кг, Индия</t>
  </si>
  <si>
    <t>Изюм Малаяр В1, коричневий, 10 кг, Индия</t>
  </si>
  <si>
    <t>Изюм Малаяр А, светлый, 10 кг, Индия</t>
  </si>
  <si>
    <t>Ананас кубик натуральный  "LIZA" (4*5 кг) Таиланд</t>
  </si>
  <si>
    <t>Ананас лепесток натуральный "LIZA" (4*5 кг) Таиланд</t>
  </si>
  <si>
    <t>Ананас палочка микс "LIZA" (4*5 кг) Таиланд</t>
  </si>
  <si>
    <t>Бой ядра семечки подсолнечника  "LIZA" Высший сорт (четвертинки, половинки), сырое 40 кг Украина (цена в гривне)</t>
  </si>
  <si>
    <t>Курага Джумбо №1, 5 кг, Турция, 2016 г.</t>
  </si>
  <si>
    <t>Курага индустриал Лиза, 5 кг, Турция, 2016 г.</t>
  </si>
  <si>
    <t>Курага индустриал Атлантик, 5 кг, Турция, урожай 2016 г.</t>
  </si>
  <si>
    <t>Ананас консервированный кусочек, 0,580 мл, Таиланд</t>
  </si>
  <si>
    <t>Урожай 2016 г</t>
  </si>
  <si>
    <t>Изюм Малаяр АА, светлый, 10 кг, Индия</t>
  </si>
  <si>
    <t>Финик №3, 5 кг, Иран, урожай 2016г.</t>
  </si>
  <si>
    <t>Финик №1, 5 кг, Иран, урожай 2016г.</t>
  </si>
  <si>
    <t>Инжир индустриал, 5 кг, Турция, урожай 2016 г.</t>
  </si>
  <si>
    <t>Инжир №8, 2,5 кг, Турция, урожай 2016</t>
  </si>
  <si>
    <t>Инжир №9, 2,5 кг, Турция, урожай 2016</t>
  </si>
  <si>
    <t>Инжир №10, 2,5 кг, Турция, урожай 2016</t>
  </si>
  <si>
    <t>Финик №5, 5 кг, Иран, урожай 2016г.</t>
  </si>
  <si>
    <t>Финик №2, 10 кг, Иран, урожай 2016г.</t>
  </si>
  <si>
    <t>Финик №4, 10 кг, Иран, урожай 2016г.</t>
  </si>
  <si>
    <t>Инжир №3, 5 кг, Турция, урожай 2016</t>
  </si>
  <si>
    <t>Фундук бланшированный 11/13, вакуум, 10 кг</t>
  </si>
  <si>
    <t>Кешью W320, 22,68 кг</t>
  </si>
  <si>
    <t>Изюм №1 Голд, 10 кг, Иран, 2016</t>
  </si>
  <si>
    <t>Изюм Малаяр №2, 10 кг,Иран,2016</t>
  </si>
  <si>
    <t>Изюм  Дамский Пальчик, 10 кг, Иран,2016 г</t>
  </si>
  <si>
    <t>Финик №5, 10 кг, Иран, урожай 2016г.</t>
  </si>
  <si>
    <t>Мак голубой Высший сорт, 25 кг</t>
  </si>
  <si>
    <t>Мак голубой Первый сорт, 25 кг</t>
  </si>
  <si>
    <t>Финик №7, Жолудь, 10 кг, Иран, урожай 2016г.</t>
  </si>
  <si>
    <t>Миндаль Нонпарель SUPRIME AOL, сырой 27/30,22,68 кг, США</t>
  </si>
  <si>
    <t>Инжир №8, 1кг, Турция, урожай 2016</t>
  </si>
  <si>
    <t>Финик Мазафати, Иран, урожай 2016г. Цена указана за штуку, в упаковке 440-500 г</t>
  </si>
  <si>
    <r>
      <t xml:space="preserve">      </t>
    </r>
    <r>
      <rPr>
        <sz val="12"/>
        <rFont val="바탕"/>
        <family val="1"/>
        <charset val="204"/>
      </rPr>
      <t xml:space="preserve"> </t>
    </r>
    <r>
      <rPr>
        <sz val="24"/>
        <rFont val="Bookman Old Style"/>
        <family val="1"/>
        <charset val="204"/>
      </rPr>
      <t>ТМ  "Liza"</t>
    </r>
  </si>
  <si>
    <t>Арахис Болд 60/70, вакуум 25 кг, Индия,2016</t>
  </si>
  <si>
    <t>Арахис Ява 50/60, вакуум 25 кг, Индия, 2016</t>
  </si>
  <si>
    <t>Курага индустриал Анлантик №2, 5 кг, Турция, 2016 г.</t>
  </si>
  <si>
    <t>Курага №3, 5  кг, Турция, 2016 г.</t>
  </si>
  <si>
    <t>Золотистый лен (99,9%), бумажный мешок, 25 кг, (цена в гривне)</t>
  </si>
  <si>
    <t>Курага  №3, (6*1кг), Турция, 2016 г.</t>
  </si>
  <si>
    <t>Курага №3, 2,5 кг, Турция, 2016 г.</t>
  </si>
  <si>
    <t>Курага индустриал Лиза,(6*1 кг), Турция, 2016 г.</t>
  </si>
  <si>
    <t>Курага индустриал Лиза, 2,5 кг, Турция, 2016 г.</t>
  </si>
  <si>
    <t>Чечевица канадская, 25 кг, 2016 г.</t>
  </si>
  <si>
    <t>Курага Джумбо №1,(6* 1 кг), Турция, 2016 г.</t>
  </si>
  <si>
    <t>Курага №6, 5  кг, Турция, 2016 г.</t>
  </si>
  <si>
    <t>Курага №8, 5  кг, Турция, 2016 г.</t>
  </si>
  <si>
    <t>Семечка тыквы  Украинка (9+11-),высший сорт,сортексное качество, 25  кг</t>
  </si>
  <si>
    <t>Курага Джумбо,(6* 1 кг), Турция, 2016 г.</t>
  </si>
  <si>
    <t>Курага Джумбо, 2,5, Турция, 2016 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</si>
</sst>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36"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i/>
      <sz val="14"/>
      <name val="Arial Cyr"/>
      <family val="2"/>
      <charset val="204"/>
    </font>
    <font>
      <sz val="11"/>
      <name val="Arial Cyr"/>
      <family val="2"/>
      <charset val="204"/>
    </font>
    <font>
      <sz val="14"/>
      <name val="Arial "/>
      <charset val="204"/>
    </font>
    <font>
      <b/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sz val="12"/>
      <name val="바탕"/>
      <family val="1"/>
      <charset val="204"/>
    </font>
    <font>
      <sz val="24"/>
      <name val="Bookman Old Style"/>
      <family val="1"/>
      <charset val="204"/>
    </font>
    <font>
      <b/>
      <sz val="18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2"/>
      <color rgb="FFFF000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 Cyr"/>
      <charset val="204"/>
    </font>
    <font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sz val="16"/>
      <color rgb="FFFF0000"/>
      <name val="Arial Cyr"/>
      <family val="2"/>
      <charset val="204"/>
    </font>
    <font>
      <sz val="16"/>
      <color rgb="FFFF000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rgb="FF99CC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197">
    <xf numFmtId="0" fontId="0" fillId="0" borderId="0" xfId="0"/>
    <xf numFmtId="0" fontId="0" fillId="0" borderId="0" xfId="0" applyBorder="1"/>
    <xf numFmtId="0" fontId="23" fillId="0" borderId="0" xfId="0" applyFont="1" applyBorder="1"/>
    <xf numFmtId="0" fontId="0" fillId="0" borderId="1" xfId="0" applyBorder="1"/>
    <xf numFmtId="0" fontId="23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0" xfId="0" applyFont="1"/>
    <xf numFmtId="0" fontId="0" fillId="0" borderId="2" xfId="0" applyBorder="1"/>
    <xf numFmtId="2" fontId="24" fillId="0" borderId="2" xfId="0" applyNumberFormat="1" applyFont="1" applyBorder="1"/>
    <xf numFmtId="0" fontId="24" fillId="0" borderId="2" xfId="0" applyFont="1" applyBorder="1"/>
    <xf numFmtId="0" fontId="23" fillId="0" borderId="0" xfId="0" applyFont="1"/>
    <xf numFmtId="0" fontId="4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4" fillId="0" borderId="3" xfId="0" applyFont="1" applyBorder="1" applyAlignment="1"/>
    <xf numFmtId="2" fontId="9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3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center"/>
    </xf>
    <xf numFmtId="0" fontId="11" fillId="0" borderId="7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2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Fill="1" applyBorder="1" applyAlignment="1">
      <alignment horizontal="left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Border="1" applyAlignment="1"/>
    <xf numFmtId="0" fontId="14" fillId="0" borderId="3" xfId="0" applyFont="1" applyBorder="1"/>
    <xf numFmtId="0" fontId="14" fillId="0" borderId="3" xfId="0" applyFont="1" applyFill="1" applyBorder="1" applyAlignment="1">
      <alignment horizontal="left"/>
    </xf>
    <xf numFmtId="14" fontId="14" fillId="0" borderId="3" xfId="0" applyNumberFormat="1" applyFont="1" applyBorder="1" applyAlignment="1">
      <alignment horizontal="left" vertical="top"/>
    </xf>
    <xf numFmtId="0" fontId="6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16" fillId="0" borderId="0" xfId="0" applyFont="1" applyBorder="1"/>
    <xf numFmtId="0" fontId="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 vertical="center" wrapText="1" shrinkToFit="1"/>
    </xf>
    <xf numFmtId="2" fontId="4" fillId="3" borderId="3" xfId="0" applyNumberFormat="1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shrinkToFit="1"/>
    </xf>
    <xf numFmtId="164" fontId="7" fillId="3" borderId="4" xfId="0" applyNumberFormat="1" applyFont="1" applyFill="1" applyBorder="1" applyAlignment="1">
      <alignment horizontal="center" vertical="center" shrinkToFit="1"/>
    </xf>
    <xf numFmtId="164" fontId="4" fillId="3" borderId="3" xfId="0" applyNumberFormat="1" applyFont="1" applyFill="1" applyBorder="1" applyAlignment="1">
      <alignment horizontal="center" vertical="center" shrinkToFit="1"/>
    </xf>
    <xf numFmtId="164" fontId="9" fillId="3" borderId="4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/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0" fontId="14" fillId="0" borderId="2" xfId="0" applyFont="1" applyBorder="1"/>
    <xf numFmtId="0" fontId="7" fillId="0" borderId="2" xfId="0" applyFont="1" applyBorder="1"/>
    <xf numFmtId="0" fontId="20" fillId="0" borderId="2" xfId="0" applyFont="1" applyBorder="1"/>
    <xf numFmtId="0" fontId="21" fillId="0" borderId="0" xfId="0" applyFont="1" applyFill="1" applyBorder="1"/>
    <xf numFmtId="0" fontId="5" fillId="0" borderId="9" xfId="0" applyFont="1" applyBorder="1"/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1" fillId="0" borderId="11" xfId="0" applyFont="1" applyFill="1" applyBorder="1"/>
    <xf numFmtId="0" fontId="21" fillId="0" borderId="9" xfId="0" applyFont="1" applyFill="1" applyBorder="1"/>
    <xf numFmtId="0" fontId="5" fillId="0" borderId="2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22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21" fillId="0" borderId="2" xfId="0" applyFont="1" applyFill="1" applyBorder="1"/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shrinkToFit="1"/>
    </xf>
    <xf numFmtId="0" fontId="12" fillId="0" borderId="2" xfId="0" applyFont="1" applyFill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 applyAlignment="1">
      <alignment horizontal="left"/>
    </xf>
    <xf numFmtId="0" fontId="3" fillId="0" borderId="11" xfId="0" applyFont="1" applyFill="1" applyBorder="1"/>
    <xf numFmtId="0" fontId="3" fillId="0" borderId="2" xfId="0" applyFont="1" applyFill="1" applyBorder="1"/>
    <xf numFmtId="0" fontId="8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2" fontId="26" fillId="0" borderId="3" xfId="0" applyNumberFormat="1" applyFont="1" applyFill="1" applyBorder="1" applyAlignment="1">
      <alignment horizontal="center"/>
    </xf>
    <xf numFmtId="2" fontId="25" fillId="0" borderId="3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2" fontId="25" fillId="0" borderId="3" xfId="0" applyNumberFormat="1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2" fontId="25" fillId="0" borderId="6" xfId="0" applyNumberFormat="1" applyFont="1" applyFill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0" fontId="28" fillId="0" borderId="2" xfId="0" applyFont="1" applyFill="1" applyBorder="1" applyAlignment="1"/>
    <xf numFmtId="0" fontId="25" fillId="2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5" fillId="0" borderId="2" xfId="0" applyNumberFormat="1" applyFont="1" applyFill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0" fontId="25" fillId="0" borderId="3" xfId="0" applyFont="1" applyBorder="1" applyAlignment="1"/>
    <xf numFmtId="0" fontId="30" fillId="0" borderId="3" xfId="0" applyFont="1" applyFill="1" applyBorder="1" applyAlignment="1">
      <alignment horizontal="left" shrinkToFit="1"/>
    </xf>
    <xf numFmtId="2" fontId="31" fillId="0" borderId="3" xfId="0" applyNumberFormat="1" applyFont="1" applyFill="1" applyBorder="1" applyAlignment="1">
      <alignment horizontal="center"/>
    </xf>
    <xf numFmtId="0" fontId="25" fillId="0" borderId="8" xfId="0" applyFont="1" applyFill="1" applyBorder="1" applyAlignment="1"/>
    <xf numFmtId="0" fontId="25" fillId="0" borderId="5" xfId="0" applyFont="1" applyFill="1" applyBorder="1" applyAlignment="1">
      <alignment horizontal="center"/>
    </xf>
    <xf numFmtId="0" fontId="32" fillId="0" borderId="3" xfId="0" applyFont="1" applyBorder="1" applyAlignment="1"/>
    <xf numFmtId="0" fontId="32" fillId="0" borderId="3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center"/>
    </xf>
    <xf numFmtId="2" fontId="32" fillId="0" borderId="3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0" fontId="33" fillId="0" borderId="0" xfId="0" applyFont="1" applyFill="1" applyBorder="1" applyAlignment="1"/>
    <xf numFmtId="0" fontId="25" fillId="0" borderId="3" xfId="1" applyFont="1" applyFill="1" applyBorder="1" applyAlignment="1">
      <alignment horizontal="left"/>
    </xf>
    <xf numFmtId="0" fontId="25" fillId="0" borderId="3" xfId="0" applyFont="1" applyFill="1" applyBorder="1" applyAlignment="1">
      <alignment horizontal="left" vertical="top" wrapText="1"/>
    </xf>
    <xf numFmtId="0" fontId="25" fillId="0" borderId="0" xfId="0" applyFont="1" applyBorder="1" applyAlignment="1"/>
    <xf numFmtId="14" fontId="34" fillId="0" borderId="3" xfId="0" applyNumberFormat="1" applyFont="1" applyBorder="1" applyAlignment="1">
      <alignment horizontal="left" vertical="top"/>
    </xf>
    <xf numFmtId="0" fontId="25" fillId="0" borderId="3" xfId="0" applyFont="1" applyFill="1" applyBorder="1" applyAlignment="1"/>
    <xf numFmtId="0" fontId="28" fillId="0" borderId="0" xfId="0" applyFont="1" applyFill="1" applyBorder="1"/>
    <xf numFmtId="14" fontId="34" fillId="0" borderId="0" xfId="0" applyNumberFormat="1" applyFont="1" applyBorder="1" applyAlignment="1">
      <alignment horizontal="left" vertical="top"/>
    </xf>
    <xf numFmtId="0" fontId="35" fillId="0" borderId="3" xfId="0" applyFont="1" applyFill="1" applyBorder="1" applyAlignment="1">
      <alignment horizontal="left"/>
    </xf>
    <xf numFmtId="164" fontId="4" fillId="3" borderId="8" xfId="0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" shrinkToFit="1"/>
    </xf>
    <xf numFmtId="0" fontId="4" fillId="4" borderId="10" xfId="0" applyFont="1" applyFill="1" applyBorder="1" applyAlignment="1">
      <alignment horizontal="center" shrinkToFit="1"/>
    </xf>
    <xf numFmtId="0" fontId="4" fillId="4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wrapText="1" shrinkToFit="1"/>
    </xf>
    <xf numFmtId="164" fontId="4" fillId="3" borderId="8" xfId="0" applyNumberFormat="1" applyFont="1" applyFill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3B5~1/AppData/Local/Temp/&#1055;&#1056;&#1040;&#1049;&#1057;%20&#1042;&#1045;&#105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ница"/>
      <sheetName val="Сети"/>
      <sheetName val="Дистрибуция"/>
      <sheetName val="прайс ВЕС"/>
    </sheetNames>
    <sheetDataSet>
      <sheetData sheetId="0"/>
      <sheetData sheetId="1"/>
      <sheetData sheetId="2"/>
      <sheetData sheetId="3">
        <row r="9">
          <cell r="K9">
            <v>29</v>
          </cell>
        </row>
        <row r="18">
          <cell r="D18" t="str">
            <v>ящик</v>
          </cell>
          <cell r="E18">
            <v>10</v>
          </cell>
          <cell r="F18">
            <v>1</v>
          </cell>
          <cell r="H18">
            <v>1.6</v>
          </cell>
          <cell r="K18">
            <v>52.2</v>
          </cell>
        </row>
        <row r="19">
          <cell r="H19">
            <v>1.6</v>
          </cell>
          <cell r="K19">
            <v>51.84</v>
          </cell>
        </row>
        <row r="20">
          <cell r="H20">
            <v>1.9</v>
          </cell>
          <cell r="K20">
            <v>65.099999999999994</v>
          </cell>
        </row>
        <row r="21">
          <cell r="H21">
            <v>1.7</v>
          </cell>
          <cell r="K21">
            <v>57.42</v>
          </cell>
        </row>
        <row r="22">
          <cell r="H22">
            <v>1.55</v>
          </cell>
          <cell r="K22">
            <v>51.06</v>
          </cell>
        </row>
        <row r="23">
          <cell r="H23">
            <v>1.5</v>
          </cell>
          <cell r="K23">
            <v>49.68</v>
          </cell>
        </row>
        <row r="24">
          <cell r="D24" t="str">
            <v>ящик</v>
          </cell>
          <cell r="E24">
            <v>8</v>
          </cell>
          <cell r="F24">
            <v>80</v>
          </cell>
          <cell r="H24">
            <v>0.24</v>
          </cell>
        </row>
        <row r="25">
          <cell r="D25" t="str">
            <v>ящик</v>
          </cell>
          <cell r="H25">
            <v>2.2999999999999998</v>
          </cell>
          <cell r="K25">
            <v>80.28</v>
          </cell>
        </row>
        <row r="26">
          <cell r="H26">
            <v>2.2999999999999998</v>
          </cell>
          <cell r="K26">
            <v>80.400000000000006</v>
          </cell>
        </row>
        <row r="27">
          <cell r="D27" t="str">
            <v>ящик</v>
          </cell>
          <cell r="H27">
            <v>1.5</v>
          </cell>
          <cell r="K27">
            <v>49.68</v>
          </cell>
        </row>
        <row r="29">
          <cell r="K29">
            <v>140.04</v>
          </cell>
        </row>
        <row r="30">
          <cell r="K30">
            <v>134.58000000000001</v>
          </cell>
        </row>
        <row r="31">
          <cell r="H31">
            <v>3.8</v>
          </cell>
          <cell r="K31">
            <v>136.56</v>
          </cell>
        </row>
        <row r="32">
          <cell r="H32">
            <v>3.5</v>
          </cell>
          <cell r="K32">
            <v>122.52</v>
          </cell>
        </row>
        <row r="33">
          <cell r="H33">
            <v>3.5</v>
          </cell>
          <cell r="K33">
            <v>124.86</v>
          </cell>
        </row>
        <row r="34">
          <cell r="H34">
            <v>3.3</v>
          </cell>
          <cell r="K34">
            <v>117.06</v>
          </cell>
        </row>
        <row r="35">
          <cell r="H35">
            <v>3.2</v>
          </cell>
          <cell r="K35">
            <v>110.88</v>
          </cell>
        </row>
        <row r="36">
          <cell r="H36">
            <v>3.1</v>
          </cell>
          <cell r="K36">
            <v>106.8</v>
          </cell>
        </row>
        <row r="37">
          <cell r="H37">
            <v>3</v>
          </cell>
          <cell r="K37">
            <v>102.96</v>
          </cell>
        </row>
        <row r="38">
          <cell r="H38">
            <v>2.9</v>
          </cell>
          <cell r="K38">
            <v>101.52</v>
          </cell>
        </row>
        <row r="39">
          <cell r="H39">
            <v>2.8</v>
          </cell>
          <cell r="K39">
            <v>97.62</v>
          </cell>
        </row>
        <row r="40">
          <cell r="D40" t="str">
            <v>ящик</v>
          </cell>
          <cell r="E40">
            <v>5</v>
          </cell>
          <cell r="F40">
            <v>1</v>
          </cell>
          <cell r="H40">
            <v>2.6</v>
          </cell>
          <cell r="K40">
            <v>90.72</v>
          </cell>
        </row>
        <row r="41">
          <cell r="D41" t="str">
            <v>ящик</v>
          </cell>
          <cell r="E41">
            <v>5</v>
          </cell>
          <cell r="F41">
            <v>1</v>
          </cell>
          <cell r="H41">
            <v>2.35</v>
          </cell>
          <cell r="K41">
            <v>81</v>
          </cell>
        </row>
        <row r="42">
          <cell r="D42" t="str">
            <v>ящик</v>
          </cell>
          <cell r="E42">
            <v>5</v>
          </cell>
          <cell r="F42">
            <v>1</v>
          </cell>
          <cell r="H42">
            <v>2.2000000000000002</v>
          </cell>
          <cell r="K42">
            <v>75.180000000000007</v>
          </cell>
        </row>
        <row r="44">
          <cell r="D44" t="str">
            <v>ящик</v>
          </cell>
          <cell r="E44">
            <v>5</v>
          </cell>
          <cell r="F44">
            <v>1</v>
          </cell>
          <cell r="H44">
            <v>4.4000000000000004</v>
          </cell>
          <cell r="K44">
            <v>155.46</v>
          </cell>
        </row>
        <row r="45">
          <cell r="D45" t="str">
            <v>ящик</v>
          </cell>
          <cell r="H45">
            <v>3.9</v>
          </cell>
          <cell r="K45">
            <v>134.82</v>
          </cell>
        </row>
        <row r="46">
          <cell r="H46">
            <v>3.75</v>
          </cell>
          <cell r="K46">
            <v>129</v>
          </cell>
        </row>
        <row r="47">
          <cell r="H47">
            <v>3.5</v>
          </cell>
          <cell r="K47">
            <v>119.28</v>
          </cell>
        </row>
        <row r="48">
          <cell r="H48">
            <v>3.65</v>
          </cell>
          <cell r="K48">
            <v>124.92</v>
          </cell>
        </row>
        <row r="49">
          <cell r="H49">
            <v>3.4</v>
          </cell>
          <cell r="K49">
            <v>115.2</v>
          </cell>
        </row>
        <row r="52">
          <cell r="D52" t="str">
            <v>ящик</v>
          </cell>
          <cell r="E52">
            <v>5</v>
          </cell>
          <cell r="F52">
            <v>1</v>
          </cell>
          <cell r="H52">
            <v>2</v>
          </cell>
          <cell r="K52">
            <v>70.319999999999993</v>
          </cell>
        </row>
        <row r="53">
          <cell r="D53" t="str">
            <v>ящик</v>
          </cell>
          <cell r="F53">
            <v>1</v>
          </cell>
          <cell r="H53">
            <v>1.6</v>
          </cell>
          <cell r="K53">
            <v>55.38</v>
          </cell>
        </row>
        <row r="54">
          <cell r="H54">
            <v>1.4</v>
          </cell>
          <cell r="K54">
            <v>47.7</v>
          </cell>
        </row>
        <row r="55">
          <cell r="H55">
            <v>1.45</v>
          </cell>
          <cell r="K55">
            <v>49.74</v>
          </cell>
        </row>
        <row r="56">
          <cell r="H56">
            <v>1.35</v>
          </cell>
          <cell r="K56">
            <v>45.84</v>
          </cell>
        </row>
        <row r="57">
          <cell r="H57">
            <v>1.25</v>
          </cell>
          <cell r="K57">
            <v>41.94</v>
          </cell>
        </row>
        <row r="58">
          <cell r="H58">
            <v>1.3</v>
          </cell>
          <cell r="K58">
            <v>43.86</v>
          </cell>
        </row>
        <row r="60">
          <cell r="H60">
            <v>1.5</v>
          </cell>
          <cell r="K60">
            <v>51.66</v>
          </cell>
        </row>
        <row r="63">
          <cell r="J63">
            <v>100</v>
          </cell>
        </row>
        <row r="64">
          <cell r="J64">
            <v>90</v>
          </cell>
        </row>
        <row r="65">
          <cell r="J65">
            <v>37</v>
          </cell>
        </row>
        <row r="66">
          <cell r="J66">
            <v>32</v>
          </cell>
        </row>
        <row r="67">
          <cell r="J67">
            <v>32</v>
          </cell>
        </row>
        <row r="69">
          <cell r="D69" t="str">
            <v>ящик</v>
          </cell>
          <cell r="E69">
            <v>20</v>
          </cell>
          <cell r="F69">
            <v>4</v>
          </cell>
          <cell r="H69">
            <v>3.2</v>
          </cell>
          <cell r="K69">
            <v>112.38</v>
          </cell>
        </row>
        <row r="70">
          <cell r="D70" t="str">
            <v>ящик</v>
          </cell>
          <cell r="E70">
            <v>20</v>
          </cell>
          <cell r="F70">
            <v>4</v>
          </cell>
          <cell r="H70">
            <v>3.2</v>
          </cell>
          <cell r="K70">
            <v>112.38</v>
          </cell>
        </row>
        <row r="71">
          <cell r="D71" t="str">
            <v>ящик</v>
          </cell>
          <cell r="E71">
            <v>20</v>
          </cell>
          <cell r="F71">
            <v>4</v>
          </cell>
          <cell r="H71">
            <v>3.2</v>
          </cell>
          <cell r="K71">
            <v>112.38</v>
          </cell>
        </row>
        <row r="72">
          <cell r="D72" t="str">
            <v>ящик</v>
          </cell>
          <cell r="E72">
            <v>20</v>
          </cell>
          <cell r="F72">
            <v>4</v>
          </cell>
          <cell r="H72">
            <v>3.2</v>
          </cell>
          <cell r="K72">
            <v>112.38</v>
          </cell>
        </row>
        <row r="73">
          <cell r="D73" t="str">
            <v>ящик</v>
          </cell>
          <cell r="E73">
            <v>20</v>
          </cell>
          <cell r="F73">
            <v>4</v>
          </cell>
          <cell r="H73">
            <v>2.5</v>
          </cell>
          <cell r="K73">
            <v>9.18</v>
          </cell>
        </row>
        <row r="74">
          <cell r="D74" t="str">
            <v>ящик</v>
          </cell>
          <cell r="E74">
            <v>20</v>
          </cell>
          <cell r="F74">
            <v>4</v>
          </cell>
          <cell r="H74">
            <v>5.3</v>
          </cell>
          <cell r="K74">
            <v>188.34</v>
          </cell>
        </row>
        <row r="75">
          <cell r="D75" t="str">
            <v>ящик</v>
          </cell>
          <cell r="E75">
            <v>20</v>
          </cell>
          <cell r="F75">
            <v>4</v>
          </cell>
          <cell r="H75">
            <v>4.8</v>
          </cell>
          <cell r="K75">
            <v>168.9</v>
          </cell>
        </row>
        <row r="76">
          <cell r="D76" t="str">
            <v>ящик</v>
          </cell>
          <cell r="E76">
            <v>20</v>
          </cell>
          <cell r="F76">
            <v>4</v>
          </cell>
          <cell r="H76">
            <v>4.7</v>
          </cell>
          <cell r="K76">
            <v>165</v>
          </cell>
        </row>
        <row r="77">
          <cell r="D77" t="str">
            <v>ящик</v>
          </cell>
          <cell r="E77">
            <v>20</v>
          </cell>
          <cell r="F77">
            <v>4</v>
          </cell>
          <cell r="H77">
            <v>4.5</v>
          </cell>
          <cell r="K77">
            <v>168</v>
          </cell>
        </row>
        <row r="78">
          <cell r="D78" t="str">
            <v>ящик</v>
          </cell>
          <cell r="E78">
            <v>20</v>
          </cell>
          <cell r="F78">
            <v>4</v>
          </cell>
          <cell r="H78">
            <v>2.5</v>
          </cell>
          <cell r="K78">
            <v>9.81</v>
          </cell>
        </row>
        <row r="80">
          <cell r="D80" t="str">
            <v>мешок</v>
          </cell>
          <cell r="E80">
            <v>4</v>
          </cell>
          <cell r="F80">
            <v>1</v>
          </cell>
          <cell r="H80">
            <v>2.7</v>
          </cell>
          <cell r="K80">
            <v>99.12</v>
          </cell>
        </row>
        <row r="81">
          <cell r="D81" t="str">
            <v>мешок</v>
          </cell>
          <cell r="E81">
            <v>25</v>
          </cell>
          <cell r="F81">
            <v>1</v>
          </cell>
          <cell r="H81">
            <v>2.1</v>
          </cell>
          <cell r="K81">
            <v>71.7</v>
          </cell>
        </row>
        <row r="82">
          <cell r="H82">
            <v>1.75</v>
          </cell>
          <cell r="K82">
            <v>57.66</v>
          </cell>
        </row>
        <row r="83">
          <cell r="H83">
            <v>1.55</v>
          </cell>
          <cell r="K83">
            <v>50.34</v>
          </cell>
        </row>
        <row r="85">
          <cell r="D85" t="str">
            <v>ящик</v>
          </cell>
          <cell r="E85">
            <v>22.68</v>
          </cell>
          <cell r="F85">
            <v>1</v>
          </cell>
          <cell r="H85">
            <v>13.5</v>
          </cell>
          <cell r="K85">
            <v>509.76</v>
          </cell>
        </row>
        <row r="87">
          <cell r="D87" t="str">
            <v>ящик</v>
          </cell>
          <cell r="E87">
            <v>10</v>
          </cell>
          <cell r="F87">
            <v>1</v>
          </cell>
          <cell r="H87">
            <v>12</v>
          </cell>
          <cell r="K87">
            <v>385.26</v>
          </cell>
        </row>
        <row r="89">
          <cell r="H89">
            <v>8.9</v>
          </cell>
          <cell r="K89">
            <v>324.42</v>
          </cell>
        </row>
        <row r="91">
          <cell r="D91" t="str">
            <v>мешок</v>
          </cell>
          <cell r="E91">
            <v>5</v>
          </cell>
          <cell r="F91">
            <v>1</v>
          </cell>
          <cell r="H91">
            <v>11.2</v>
          </cell>
          <cell r="K91">
            <v>435.78</v>
          </cell>
        </row>
        <row r="93">
          <cell r="D93" t="str">
            <v>банка</v>
          </cell>
          <cell r="E93" t="str">
            <v>ящик</v>
          </cell>
          <cell r="F93">
            <v>12</v>
          </cell>
          <cell r="H93">
            <v>1.1499999999999999</v>
          </cell>
          <cell r="K93">
            <v>41.1</v>
          </cell>
        </row>
        <row r="94">
          <cell r="D94" t="str">
            <v>банка</v>
          </cell>
          <cell r="E94" t="str">
            <v>ящик</v>
          </cell>
          <cell r="F94">
            <v>12</v>
          </cell>
          <cell r="H94">
            <v>1.05</v>
          </cell>
          <cell r="K94">
            <v>38.82</v>
          </cell>
        </row>
        <row r="96">
          <cell r="D96" t="str">
            <v>банка</v>
          </cell>
          <cell r="E96" t="str">
            <v>ящик</v>
          </cell>
          <cell r="F96">
            <v>12</v>
          </cell>
          <cell r="H96">
            <v>0.62</v>
          </cell>
          <cell r="K96">
            <v>20.100000000000001</v>
          </cell>
        </row>
        <row r="97">
          <cell r="D97" t="str">
            <v>банка</v>
          </cell>
          <cell r="E97" t="str">
            <v>ящик</v>
          </cell>
          <cell r="F97">
            <v>12</v>
          </cell>
          <cell r="H97">
            <v>0.62</v>
          </cell>
          <cell r="K97">
            <v>20.82</v>
          </cell>
        </row>
        <row r="99">
          <cell r="D99" t="str">
            <v>мешок</v>
          </cell>
          <cell r="E99">
            <v>20</v>
          </cell>
          <cell r="F99">
            <v>10</v>
          </cell>
          <cell r="H99">
            <v>2</v>
          </cell>
          <cell r="K99">
            <v>70.739999999999995</v>
          </cell>
        </row>
        <row r="101">
          <cell r="D101" t="str">
            <v>мешок</v>
          </cell>
          <cell r="F101">
            <v>1</v>
          </cell>
          <cell r="H101">
            <v>1.7</v>
          </cell>
          <cell r="K101">
            <v>55.64</v>
          </cell>
        </row>
        <row r="103">
          <cell r="D103" t="str">
            <v>мешок</v>
          </cell>
          <cell r="E103">
            <v>25</v>
          </cell>
          <cell r="F103">
            <v>1</v>
          </cell>
          <cell r="H103">
            <v>1.95</v>
          </cell>
          <cell r="K103">
            <v>61.32</v>
          </cell>
        </row>
        <row r="105">
          <cell r="D105" t="str">
            <v>мешок</v>
          </cell>
          <cell r="E105">
            <v>25</v>
          </cell>
          <cell r="F105">
            <v>1</v>
          </cell>
          <cell r="H105">
            <v>1.8</v>
          </cell>
          <cell r="K105">
            <v>58.08</v>
          </cell>
        </row>
        <row r="106">
          <cell r="D106" t="str">
            <v>мешок</v>
          </cell>
          <cell r="F106">
            <v>1</v>
          </cell>
          <cell r="H106">
            <v>1.55</v>
          </cell>
          <cell r="K106">
            <v>50.1</v>
          </cell>
        </row>
        <row r="108">
          <cell r="D108" t="str">
            <v>мешок</v>
          </cell>
          <cell r="E108">
            <v>25</v>
          </cell>
          <cell r="F108">
            <v>1</v>
          </cell>
          <cell r="H108">
            <v>2.4</v>
          </cell>
          <cell r="K108">
            <v>77.760000000000005</v>
          </cell>
        </row>
        <row r="110">
          <cell r="D110" t="str">
            <v>мешок</v>
          </cell>
          <cell r="E110">
            <v>25</v>
          </cell>
          <cell r="F110">
            <v>1</v>
          </cell>
          <cell r="H110">
            <v>0.9</v>
          </cell>
          <cell r="K110">
            <v>29.94</v>
          </cell>
        </row>
        <row r="112">
          <cell r="D112" t="str">
            <v>мешок</v>
          </cell>
          <cell r="E112">
            <v>25</v>
          </cell>
          <cell r="F112">
            <v>1</v>
          </cell>
          <cell r="H112">
            <v>17</v>
          </cell>
          <cell r="K112">
            <v>20.04</v>
          </cell>
        </row>
        <row r="113">
          <cell r="D113" t="str">
            <v>мешок</v>
          </cell>
          <cell r="E113">
            <v>25</v>
          </cell>
          <cell r="F113">
            <v>1</v>
          </cell>
          <cell r="H113">
            <v>11</v>
          </cell>
          <cell r="K113">
            <v>13.02</v>
          </cell>
        </row>
        <row r="114">
          <cell r="D114" t="str">
            <v>мешок</v>
          </cell>
          <cell r="E114">
            <v>1</v>
          </cell>
          <cell r="F114">
            <v>1</v>
          </cell>
          <cell r="H114">
            <v>13.5</v>
          </cell>
          <cell r="K114">
            <v>15.44</v>
          </cell>
        </row>
        <row r="116">
          <cell r="D116" t="str">
            <v>мешок</v>
          </cell>
          <cell r="H116">
            <v>19</v>
          </cell>
          <cell r="K116">
            <v>21.28</v>
          </cell>
        </row>
        <row r="117">
          <cell r="D117" t="str">
            <v>мешок</v>
          </cell>
          <cell r="H117">
            <v>18</v>
          </cell>
          <cell r="K117">
            <v>20.160000000000004</v>
          </cell>
        </row>
        <row r="118">
          <cell r="D118" t="str">
            <v>мешок</v>
          </cell>
          <cell r="E118">
            <v>40</v>
          </cell>
          <cell r="F118">
            <v>1</v>
          </cell>
          <cell r="H118">
            <v>24.5</v>
          </cell>
          <cell r="K118">
            <v>27.44</v>
          </cell>
        </row>
        <row r="119">
          <cell r="F119">
            <v>1</v>
          </cell>
          <cell r="H119">
            <v>21</v>
          </cell>
          <cell r="K119">
            <v>23.520000000000003</v>
          </cell>
        </row>
        <row r="120">
          <cell r="D120" t="str">
            <v>мешок</v>
          </cell>
          <cell r="F120">
            <v>1</v>
          </cell>
          <cell r="H120">
            <v>20</v>
          </cell>
          <cell r="K120">
            <v>22.400000000000002</v>
          </cell>
        </row>
        <row r="121">
          <cell r="H121">
            <v>22</v>
          </cell>
          <cell r="K121">
            <v>24.64</v>
          </cell>
        </row>
        <row r="122">
          <cell r="D122" t="str">
            <v>мешок</v>
          </cell>
          <cell r="E122">
            <v>1</v>
          </cell>
          <cell r="F122">
            <v>10</v>
          </cell>
          <cell r="H122">
            <v>22.5</v>
          </cell>
          <cell r="K122">
            <v>25.200000000000003</v>
          </cell>
        </row>
        <row r="124">
          <cell r="D124" t="str">
            <v>мешок</v>
          </cell>
          <cell r="E124">
            <v>20</v>
          </cell>
          <cell r="F124">
            <v>1</v>
          </cell>
          <cell r="H124">
            <v>1.7</v>
          </cell>
          <cell r="K124">
            <v>63.596999999999987</v>
          </cell>
        </row>
        <row r="125">
          <cell r="D125" t="str">
            <v>мешок</v>
          </cell>
          <cell r="E125">
            <v>25</v>
          </cell>
          <cell r="F125">
            <v>1</v>
          </cell>
          <cell r="H125">
            <v>2.9</v>
          </cell>
          <cell r="K125">
            <v>108.48899999999999</v>
          </cell>
        </row>
        <row r="126">
          <cell r="D126" t="str">
            <v>мешок</v>
          </cell>
          <cell r="E126">
            <v>25</v>
          </cell>
          <cell r="F126">
            <v>1</v>
          </cell>
          <cell r="H126">
            <v>2.5</v>
          </cell>
          <cell r="K126">
            <v>93.525000000000006</v>
          </cell>
        </row>
        <row r="127">
          <cell r="D127" t="str">
            <v>мешок</v>
          </cell>
          <cell r="E127">
            <v>5</v>
          </cell>
          <cell r="F127">
            <v>1</v>
          </cell>
          <cell r="H127">
            <v>3</v>
          </cell>
          <cell r="K127">
            <v>112.22999999999998</v>
          </cell>
        </row>
        <row r="128">
          <cell r="D128" t="str">
            <v>мешок</v>
          </cell>
          <cell r="E128">
            <v>5</v>
          </cell>
          <cell r="F128">
            <v>1</v>
          </cell>
          <cell r="H128">
            <v>2.6</v>
          </cell>
          <cell r="K128">
            <v>97.265999999999991</v>
          </cell>
        </row>
        <row r="129">
          <cell r="D129" t="str">
            <v>мешок</v>
          </cell>
          <cell r="E129">
            <v>1</v>
          </cell>
          <cell r="F129">
            <v>6</v>
          </cell>
          <cell r="H129">
            <v>3.05</v>
          </cell>
          <cell r="K129">
            <v>114.10049999999998</v>
          </cell>
        </row>
        <row r="130">
          <cell r="D130" t="str">
            <v>мешок</v>
          </cell>
          <cell r="E130">
            <v>1</v>
          </cell>
          <cell r="F130">
            <v>6</v>
          </cell>
          <cell r="H130">
            <v>2.65</v>
          </cell>
          <cell r="K130">
            <v>99.136499999999998</v>
          </cell>
        </row>
        <row r="132">
          <cell r="D132" t="str">
            <v>мешок</v>
          </cell>
          <cell r="E132">
            <v>25</v>
          </cell>
          <cell r="F132">
            <v>1</v>
          </cell>
          <cell r="H132">
            <v>2.8</v>
          </cell>
          <cell r="K132">
            <v>104.74799999999999</v>
          </cell>
        </row>
        <row r="134">
          <cell r="D134" t="str">
            <v>мешок</v>
          </cell>
          <cell r="E134">
            <v>25</v>
          </cell>
          <cell r="F134">
            <v>1</v>
          </cell>
          <cell r="H134">
            <v>2.2000000000000002</v>
          </cell>
          <cell r="K134">
            <v>82.302000000000007</v>
          </cell>
        </row>
        <row r="135">
          <cell r="D135" t="str">
            <v>мешок</v>
          </cell>
          <cell r="E135">
            <v>25</v>
          </cell>
          <cell r="F135">
            <v>1</v>
          </cell>
          <cell r="H135">
            <v>1.9</v>
          </cell>
          <cell r="K135">
            <v>71.079000000000008</v>
          </cell>
        </row>
        <row r="136">
          <cell r="D136" t="str">
            <v>мешок</v>
          </cell>
          <cell r="E136">
            <v>25</v>
          </cell>
          <cell r="F136">
            <v>1</v>
          </cell>
          <cell r="H136">
            <v>1.8</v>
          </cell>
          <cell r="K136">
            <v>67.338000000000008</v>
          </cell>
        </row>
        <row r="137">
          <cell r="D137" t="str">
            <v>мешок</v>
          </cell>
          <cell r="E137">
            <v>25</v>
          </cell>
          <cell r="F137">
            <v>1</v>
          </cell>
          <cell r="H137">
            <v>1.6</v>
          </cell>
          <cell r="K137">
            <v>59.856000000000002</v>
          </cell>
        </row>
        <row r="138">
          <cell r="D138" t="str">
            <v>мешок</v>
          </cell>
          <cell r="E138">
            <v>25</v>
          </cell>
          <cell r="F138">
            <v>1</v>
          </cell>
          <cell r="H138">
            <v>1.4</v>
          </cell>
          <cell r="K138">
            <v>52.373999999999995</v>
          </cell>
        </row>
        <row r="139">
          <cell r="D139" t="str">
            <v>мешок</v>
          </cell>
          <cell r="E139">
            <v>25</v>
          </cell>
          <cell r="F139">
            <v>1</v>
          </cell>
          <cell r="H139">
            <v>1.7</v>
          </cell>
          <cell r="K139">
            <v>63.596999999999987</v>
          </cell>
        </row>
        <row r="141">
          <cell r="K141">
            <v>25.8</v>
          </cell>
        </row>
        <row r="142">
          <cell r="K142">
            <v>103.2</v>
          </cell>
        </row>
        <row r="143">
          <cell r="K143">
            <v>90.3</v>
          </cell>
        </row>
        <row r="145">
          <cell r="D145" t="str">
            <v>мешок</v>
          </cell>
          <cell r="E145">
            <v>35</v>
          </cell>
          <cell r="F145">
            <v>1</v>
          </cell>
        </row>
        <row r="152">
          <cell r="C152" t="str">
            <v xml:space="preserve">Предлагаем услуги по сушке орехов, зерновых, ягод и фруктов, зелени, овощей на инфракрасной сушилке, а также услуги по восстановлению сухофруктов и цукатов на собственных производственных мощностях.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za-tm.com.ua/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4"/>
  <sheetViews>
    <sheetView showZeros="0" tabSelected="1" topLeftCell="A15" zoomScale="70" zoomScaleNormal="70" zoomScaleSheetLayoutView="40" workbookViewId="0">
      <selection activeCell="E31" sqref="E31"/>
    </sheetView>
  </sheetViews>
  <sheetFormatPr defaultRowHeight="15.75"/>
  <cols>
    <col min="1" max="1" width="4.7109375" style="61" customWidth="1"/>
    <col min="2" max="2" width="111.85546875" style="62" customWidth="1"/>
    <col min="3" max="3" width="9.85546875" style="63" customWidth="1"/>
    <col min="4" max="4" width="10.140625" style="63" customWidth="1"/>
    <col min="5" max="5" width="11" style="63" customWidth="1"/>
    <col min="6" max="6" width="12.85546875" style="127" customWidth="1"/>
    <col min="7" max="7" width="12.85546875" style="63" customWidth="1"/>
    <col min="8" max="8" width="12.85546875" style="128" customWidth="1"/>
    <col min="9" max="9" width="12.85546875" style="63" customWidth="1"/>
    <col min="10" max="10" width="12.85546875" style="128" customWidth="1"/>
    <col min="11" max="11" width="9.140625" style="61" hidden="1" customWidth="1"/>
    <col min="12" max="12" width="9.140625" style="61" customWidth="1"/>
    <col min="13" max="13" width="17.7109375" style="68" customWidth="1"/>
    <col min="14" max="14" width="15.42578125" style="69" bestFit="1" customWidth="1"/>
    <col min="15" max="16384" width="9.140625" style="69"/>
  </cols>
  <sheetData>
    <row r="1" spans="1:13">
      <c r="F1" s="64"/>
      <c r="G1" s="65"/>
      <c r="H1" s="66"/>
      <c r="I1" s="65"/>
      <c r="J1" s="66"/>
      <c r="K1" s="67"/>
      <c r="L1" s="67"/>
    </row>
    <row r="2" spans="1:13">
      <c r="F2" s="64"/>
      <c r="G2" s="65"/>
      <c r="H2" s="66"/>
      <c r="I2" s="65"/>
      <c r="J2" s="66"/>
      <c r="K2" s="67"/>
      <c r="L2" s="67"/>
    </row>
    <row r="3" spans="1:13" ht="10.5" customHeight="1">
      <c r="F3" s="64"/>
      <c r="G3" s="65"/>
      <c r="H3" s="66"/>
      <c r="I3" s="65"/>
      <c r="J3" s="66"/>
      <c r="K3" s="67"/>
      <c r="L3" s="67"/>
    </row>
    <row r="4" spans="1:13" ht="12.75" hidden="1" customHeight="1">
      <c r="F4" s="64"/>
      <c r="G4" s="65"/>
      <c r="H4" s="66"/>
      <c r="I4" s="65"/>
      <c r="J4" s="66"/>
      <c r="K4" s="67"/>
      <c r="L4" s="67"/>
    </row>
    <row r="5" spans="1:13" ht="12.75" hidden="1" customHeight="1">
      <c r="F5" s="64"/>
      <c r="G5" s="65"/>
      <c r="H5" s="66"/>
      <c r="I5" s="65"/>
      <c r="J5" s="66"/>
      <c r="K5" s="67"/>
      <c r="L5" s="67"/>
    </row>
    <row r="6" spans="1:13" ht="27" customHeight="1">
      <c r="A6" s="187" t="s">
        <v>131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70"/>
      <c r="M6" s="61"/>
    </row>
    <row r="7" spans="1:13" ht="18.75" customHeight="1">
      <c r="A7" s="196" t="s">
        <v>20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63"/>
      <c r="M7" s="61"/>
    </row>
    <row r="8" spans="1:13" ht="14.25" customHeigh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63"/>
      <c r="M8" s="61"/>
    </row>
    <row r="9" spans="1:13" ht="14.25" customHeight="1">
      <c r="A9" s="63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63"/>
      <c r="M9" s="70"/>
    </row>
    <row r="10" spans="1:13" ht="14.25" customHeight="1">
      <c r="A10" s="196" t="s">
        <v>21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63"/>
      <c r="M10" s="61"/>
    </row>
    <row r="11" spans="1:13" ht="15.75" customHeight="1">
      <c r="A11" s="63"/>
      <c r="B11" s="196" t="s">
        <v>22</v>
      </c>
      <c r="C11" s="196"/>
      <c r="D11" s="196"/>
      <c r="E11" s="196"/>
      <c r="F11" s="196"/>
      <c r="G11" s="196"/>
      <c r="H11" s="196"/>
      <c r="I11" s="196"/>
      <c r="J11" s="196"/>
      <c r="K11" s="196"/>
      <c r="L11" s="63"/>
      <c r="M11" s="61"/>
    </row>
    <row r="12" spans="1:13" ht="15.75" customHeight="1">
      <c r="A12" s="187" t="s">
        <v>23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70"/>
      <c r="M12" s="61"/>
    </row>
    <row r="13" spans="1:13" ht="16.5" customHeight="1">
      <c r="A13" s="188">
        <v>42758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</row>
    <row r="14" spans="1:13" ht="20.25" customHeight="1">
      <c r="A14" s="189"/>
      <c r="B14" s="190" t="s">
        <v>24</v>
      </c>
      <c r="C14" s="191" t="s">
        <v>25</v>
      </c>
      <c r="D14" s="189" t="s">
        <v>26</v>
      </c>
      <c r="E14" s="192" t="s">
        <v>27</v>
      </c>
      <c r="F14" s="193" t="s">
        <v>78</v>
      </c>
      <c r="G14" s="194"/>
      <c r="H14" s="194"/>
      <c r="I14" s="194"/>
      <c r="J14" s="194"/>
      <c r="K14" s="194"/>
      <c r="L14" s="195"/>
      <c r="M14" s="72"/>
    </row>
    <row r="15" spans="1:13" ht="19.5" customHeight="1">
      <c r="A15" s="189"/>
      <c r="B15" s="190"/>
      <c r="C15" s="191"/>
      <c r="D15" s="189"/>
      <c r="E15" s="189"/>
      <c r="F15" s="178" t="s">
        <v>73</v>
      </c>
      <c r="G15" s="180"/>
      <c r="H15" s="178" t="s">
        <v>74</v>
      </c>
      <c r="I15" s="180"/>
      <c r="J15" s="178" t="s">
        <v>75</v>
      </c>
      <c r="K15" s="179"/>
      <c r="L15" s="180"/>
      <c r="M15" s="73" t="s">
        <v>28</v>
      </c>
    </row>
    <row r="16" spans="1:13" ht="18.75" customHeight="1">
      <c r="A16" s="189"/>
      <c r="B16" s="190"/>
      <c r="C16" s="191"/>
      <c r="D16" s="189"/>
      <c r="E16" s="189"/>
      <c r="F16" s="74" t="s">
        <v>77</v>
      </c>
      <c r="G16" s="75" t="s">
        <v>76</v>
      </c>
      <c r="H16" s="76" t="s">
        <v>77</v>
      </c>
      <c r="I16" s="75" t="s">
        <v>76</v>
      </c>
      <c r="J16" s="76" t="s">
        <v>77</v>
      </c>
      <c r="K16" s="71"/>
      <c r="L16" s="75" t="s">
        <v>76</v>
      </c>
      <c r="M16" s="75" t="s">
        <v>29</v>
      </c>
    </row>
    <row r="17" spans="1:41" ht="20.100000000000001" customHeight="1">
      <c r="A17" s="181" t="s">
        <v>30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1:41" s="14" customFormat="1" ht="19.5" customHeight="1">
      <c r="A18" s="129"/>
      <c r="B18" s="140" t="s">
        <v>93</v>
      </c>
      <c r="C18" s="129" t="str">
        <f>'[1]прайс ВЕС'!D18</f>
        <v>ящик</v>
      </c>
      <c r="D18" s="129">
        <f>'[1]прайс ВЕС'!E18</f>
        <v>10</v>
      </c>
      <c r="E18" s="129">
        <f>'[1]прайс ВЕС'!F18</f>
        <v>1</v>
      </c>
      <c r="F18" s="130">
        <f>'[1]прайс ВЕС'!H18</f>
        <v>1.6</v>
      </c>
      <c r="G18" s="131">
        <f>F18*'[1]прайс ВЕС'!$K$9</f>
        <v>46.400000000000006</v>
      </c>
      <c r="H18" s="130">
        <f t="shared" ref="H18:H27" si="0">F18+0.05</f>
        <v>1.6500000000000001</v>
      </c>
      <c r="I18" s="131">
        <f>H18*'[1]прайс ВЕС'!$K$9</f>
        <v>47.85</v>
      </c>
      <c r="J18" s="130">
        <f t="shared" ref="J18:J27" si="1">F18+0.1</f>
        <v>1.7000000000000002</v>
      </c>
      <c r="K18" s="132"/>
      <c r="L18" s="132">
        <f>J18*'[1]прайс ВЕС'!$K$9</f>
        <v>49.300000000000004</v>
      </c>
      <c r="M18" s="135">
        <f>'[1]прайс ВЕС'!K18</f>
        <v>52.2</v>
      </c>
    </row>
    <row r="19" spans="1:41" s="14" customFormat="1" ht="19.5" customHeight="1">
      <c r="A19" s="129"/>
      <c r="B19" s="140" t="s">
        <v>94</v>
      </c>
      <c r="C19" s="129" t="s">
        <v>95</v>
      </c>
      <c r="D19" s="129">
        <v>5</v>
      </c>
      <c r="E19" s="129">
        <v>1</v>
      </c>
      <c r="F19" s="130">
        <f>'[1]прайс ВЕС'!H19</f>
        <v>1.6</v>
      </c>
      <c r="G19" s="131">
        <f>F19*'[1]прайс ВЕС'!$K$9</f>
        <v>46.400000000000006</v>
      </c>
      <c r="H19" s="130">
        <f t="shared" si="0"/>
        <v>1.6500000000000001</v>
      </c>
      <c r="I19" s="131">
        <f>H19*'[1]прайс ВЕС'!$K$9</f>
        <v>47.85</v>
      </c>
      <c r="J19" s="130">
        <f t="shared" si="1"/>
        <v>1.7000000000000002</v>
      </c>
      <c r="K19" s="132"/>
      <c r="L19" s="132">
        <f>J19*'[1]прайс ВЕС'!$K$9</f>
        <v>49.300000000000004</v>
      </c>
      <c r="M19" s="135">
        <f>'[1]прайс ВЕС'!K19</f>
        <v>51.84</v>
      </c>
    </row>
    <row r="20" spans="1:41" s="14" customFormat="1" ht="19.5" customHeight="1">
      <c r="A20" s="129"/>
      <c r="B20" s="140" t="s">
        <v>108</v>
      </c>
      <c r="C20" s="129" t="s">
        <v>95</v>
      </c>
      <c r="D20" s="129">
        <v>10</v>
      </c>
      <c r="E20" s="129">
        <v>1</v>
      </c>
      <c r="F20" s="130">
        <f>'[1]прайс ВЕС'!H20</f>
        <v>1.9</v>
      </c>
      <c r="G20" s="131">
        <f>F20*'[1]прайс ВЕС'!$K$9</f>
        <v>55.099999999999994</v>
      </c>
      <c r="H20" s="130">
        <f t="shared" si="0"/>
        <v>1.95</v>
      </c>
      <c r="I20" s="131">
        <f>H20*'[1]прайс ВЕС'!$K$9</f>
        <v>56.55</v>
      </c>
      <c r="J20" s="130">
        <f t="shared" si="1"/>
        <v>2</v>
      </c>
      <c r="K20" s="132"/>
      <c r="L20" s="132">
        <f>J20*'[1]прайс ВЕС'!$K$9</f>
        <v>58</v>
      </c>
      <c r="M20" s="135">
        <f>'[1]прайс ВЕС'!K20</f>
        <v>65.099999999999994</v>
      </c>
    </row>
    <row r="21" spans="1:41" s="14" customFormat="1" ht="19.5" customHeight="1">
      <c r="A21" s="129"/>
      <c r="B21" s="140" t="s">
        <v>98</v>
      </c>
      <c r="C21" s="129" t="s">
        <v>95</v>
      </c>
      <c r="D21" s="129">
        <v>10</v>
      </c>
      <c r="E21" s="129">
        <v>1</v>
      </c>
      <c r="F21" s="130">
        <f>'[1]прайс ВЕС'!H21</f>
        <v>1.7</v>
      </c>
      <c r="G21" s="131">
        <f>F21*'[1]прайс ВЕС'!$K$9</f>
        <v>49.3</v>
      </c>
      <c r="H21" s="130">
        <f t="shared" si="0"/>
        <v>1.75</v>
      </c>
      <c r="I21" s="131">
        <f>H21*'[1]прайс ВЕС'!$K$9</f>
        <v>50.75</v>
      </c>
      <c r="J21" s="130">
        <f t="shared" si="1"/>
        <v>1.8</v>
      </c>
      <c r="K21" s="132"/>
      <c r="L21" s="132">
        <f>J21*'[1]прайс ВЕС'!$K$9</f>
        <v>52.2</v>
      </c>
      <c r="M21" s="135">
        <f>'[1]прайс ВЕС'!K21</f>
        <v>57.42</v>
      </c>
    </row>
    <row r="22" spans="1:41" s="14" customFormat="1" ht="19.5" customHeight="1">
      <c r="A22" s="129"/>
      <c r="B22" s="140" t="s">
        <v>96</v>
      </c>
      <c r="C22" s="129" t="s">
        <v>95</v>
      </c>
      <c r="D22" s="129">
        <v>10</v>
      </c>
      <c r="E22" s="129">
        <v>1</v>
      </c>
      <c r="F22" s="130">
        <f>'[1]прайс ВЕС'!H22</f>
        <v>1.55</v>
      </c>
      <c r="G22" s="131">
        <f>F22*'[1]прайс ВЕС'!$K$9</f>
        <v>44.95</v>
      </c>
      <c r="H22" s="130">
        <f t="shared" si="0"/>
        <v>1.6</v>
      </c>
      <c r="I22" s="131">
        <f>H22*'[1]прайс ВЕС'!$K$9</f>
        <v>46.400000000000006</v>
      </c>
      <c r="J22" s="130">
        <f t="shared" si="1"/>
        <v>1.6500000000000001</v>
      </c>
      <c r="K22" s="132"/>
      <c r="L22" s="132">
        <f>J22*'[1]прайс ВЕС'!$K$9</f>
        <v>47.85</v>
      </c>
      <c r="M22" s="135">
        <f>'[1]прайс ВЕС'!K22</f>
        <v>51.06</v>
      </c>
    </row>
    <row r="23" spans="1:41" s="17" customFormat="1" ht="19.5" customHeight="1">
      <c r="A23" s="129"/>
      <c r="B23" s="140" t="s">
        <v>97</v>
      </c>
      <c r="C23" s="129" t="s">
        <v>95</v>
      </c>
      <c r="D23" s="129">
        <v>10</v>
      </c>
      <c r="E23" s="129">
        <v>1</v>
      </c>
      <c r="F23" s="130">
        <f>'[1]прайс ВЕС'!H23</f>
        <v>1.5</v>
      </c>
      <c r="G23" s="131">
        <f>F23*'[1]прайс ВЕС'!$K$9</f>
        <v>43.5</v>
      </c>
      <c r="H23" s="130">
        <f t="shared" si="0"/>
        <v>1.55</v>
      </c>
      <c r="I23" s="131">
        <f>H23*'[1]прайс ВЕС'!$K$9</f>
        <v>44.95</v>
      </c>
      <c r="J23" s="130">
        <f t="shared" si="1"/>
        <v>1.6</v>
      </c>
      <c r="K23" s="132"/>
      <c r="L23" s="132">
        <f>J23*'[1]прайс ВЕС'!$K$9</f>
        <v>46.400000000000006</v>
      </c>
      <c r="M23" s="135">
        <f>'[1]прайс ВЕС'!K23</f>
        <v>49.68</v>
      </c>
    </row>
    <row r="24" spans="1:41" s="14" customFormat="1" ht="20.100000000000001" customHeight="1">
      <c r="A24" s="22"/>
      <c r="B24" s="50" t="s">
        <v>36</v>
      </c>
      <c r="C24" s="11" t="str">
        <f>'[1]прайс ВЕС'!D24</f>
        <v>ящик</v>
      </c>
      <c r="D24" s="11">
        <f>'[1]прайс ВЕС'!E24</f>
        <v>8</v>
      </c>
      <c r="E24" s="11">
        <f>'[1]прайс ВЕС'!F24</f>
        <v>80</v>
      </c>
      <c r="F24" s="12">
        <f>'[1]прайс ВЕС'!H24</f>
        <v>0.24</v>
      </c>
      <c r="G24" s="42">
        <f>F24*'[1]прайс ВЕС'!$K$9</f>
        <v>6.96</v>
      </c>
      <c r="H24" s="12">
        <f t="shared" si="0"/>
        <v>0.28999999999999998</v>
      </c>
      <c r="I24" s="42">
        <f>H24*'[1]прайс ВЕС'!$K$9</f>
        <v>8.41</v>
      </c>
      <c r="J24" s="12">
        <f t="shared" si="1"/>
        <v>0.33999999999999997</v>
      </c>
      <c r="K24" s="13"/>
      <c r="L24" s="13">
        <f>J24*'[1]прайс ВЕС'!$K$9</f>
        <v>9.86</v>
      </c>
      <c r="M24" s="43">
        <f>'[1]прайс ВЕС'!K24</f>
        <v>0</v>
      </c>
    </row>
    <row r="25" spans="1:41" s="14" customFormat="1" ht="20.100000000000001" customHeight="1">
      <c r="A25" s="136"/>
      <c r="B25" s="137" t="s">
        <v>121</v>
      </c>
      <c r="C25" s="129" t="str">
        <f>'[1]прайс ВЕС'!D25</f>
        <v>ящик</v>
      </c>
      <c r="D25" s="129">
        <v>10</v>
      </c>
      <c r="E25" s="129">
        <v>1</v>
      </c>
      <c r="F25" s="130">
        <f>'[1]прайс ВЕС'!H25</f>
        <v>2.2999999999999998</v>
      </c>
      <c r="G25" s="131">
        <f>F25*'[1]прайс ВЕС'!$K$9</f>
        <v>66.699999999999989</v>
      </c>
      <c r="H25" s="130">
        <f t="shared" si="0"/>
        <v>2.3499999999999996</v>
      </c>
      <c r="I25" s="131">
        <f>H25*'[1]прайс ВЕС'!$K$9</f>
        <v>68.149999999999991</v>
      </c>
      <c r="J25" s="130">
        <f t="shared" si="1"/>
        <v>2.4</v>
      </c>
      <c r="K25" s="132"/>
      <c r="L25" s="132">
        <f>J25*'[1]прайс ВЕС'!$K$9</f>
        <v>69.599999999999994</v>
      </c>
      <c r="M25" s="135">
        <f>'[1]прайс ВЕС'!K25</f>
        <v>80.28</v>
      </c>
    </row>
    <row r="26" spans="1:41" s="134" customFormat="1" ht="20.100000000000001" customHeight="1">
      <c r="A26" s="136"/>
      <c r="B26" s="137" t="s">
        <v>123</v>
      </c>
      <c r="C26" s="129" t="s">
        <v>95</v>
      </c>
      <c r="D26" s="129">
        <v>10</v>
      </c>
      <c r="E26" s="129">
        <v>1</v>
      </c>
      <c r="F26" s="130">
        <f>'[1]прайс ВЕС'!H26</f>
        <v>2.2999999999999998</v>
      </c>
      <c r="G26" s="131">
        <f>F26*'[1]прайс ВЕС'!$K$9</f>
        <v>66.699999999999989</v>
      </c>
      <c r="H26" s="130">
        <f t="shared" si="0"/>
        <v>2.3499999999999996</v>
      </c>
      <c r="I26" s="131">
        <f>H26*'[1]прайс ВЕС'!$K$9</f>
        <v>68.149999999999991</v>
      </c>
      <c r="J26" s="130">
        <f t="shared" si="1"/>
        <v>2.4</v>
      </c>
      <c r="K26" s="132"/>
      <c r="L26" s="132">
        <f>J26*'[1]прайс ВЕС'!$K$9</f>
        <v>69.599999999999994</v>
      </c>
      <c r="M26" s="135">
        <f>'[1]прайс ВЕС'!K26</f>
        <v>80.400000000000006</v>
      </c>
    </row>
    <row r="27" spans="1:41" s="14" customFormat="1" ht="18.75" customHeight="1">
      <c r="A27" s="22"/>
      <c r="B27" s="50" t="s">
        <v>122</v>
      </c>
      <c r="C27" s="11" t="str">
        <f>'[1]прайс ВЕС'!D27</f>
        <v>ящик</v>
      </c>
      <c r="D27" s="11">
        <v>10</v>
      </c>
      <c r="E27" s="11">
        <v>1</v>
      </c>
      <c r="F27" s="12">
        <f>'[1]прайс ВЕС'!H27</f>
        <v>1.5</v>
      </c>
      <c r="G27" s="42">
        <f>F27*'[1]прайс ВЕС'!$K$9</f>
        <v>43.5</v>
      </c>
      <c r="H27" s="12">
        <f t="shared" si="0"/>
        <v>1.55</v>
      </c>
      <c r="I27" s="42">
        <f>H27*'[1]прайс ВЕС'!$K$9</f>
        <v>44.95</v>
      </c>
      <c r="J27" s="12">
        <f t="shared" si="1"/>
        <v>1.6</v>
      </c>
      <c r="K27" s="13"/>
      <c r="L27" s="13">
        <f>J27*'[1]прайс ВЕС'!$K$9</f>
        <v>46.400000000000006</v>
      </c>
      <c r="M27" s="43">
        <f>'[1]прайс ВЕС'!K27</f>
        <v>49.68</v>
      </c>
    </row>
    <row r="28" spans="1:41" s="14" customFormat="1" ht="19.5" customHeight="1">
      <c r="A28" s="22"/>
      <c r="B28" s="50"/>
      <c r="C28" s="11"/>
      <c r="D28" s="11"/>
      <c r="E28" s="11"/>
      <c r="F28" s="12">
        <f>'[1]прайс ВЕС'!H28</f>
        <v>0</v>
      </c>
      <c r="G28" s="42"/>
      <c r="H28" s="12"/>
      <c r="I28" s="42"/>
      <c r="J28" s="12"/>
      <c r="K28" s="13"/>
      <c r="L28" s="13"/>
      <c r="M28" s="43">
        <f>'[1]прайс ВЕС'!K28</f>
        <v>0</v>
      </c>
    </row>
    <row r="29" spans="1:41" s="134" customFormat="1" ht="19.5" customHeight="1">
      <c r="A29" s="141"/>
      <c r="B29" s="177" t="s">
        <v>146</v>
      </c>
      <c r="C29" s="142" t="s">
        <v>95</v>
      </c>
      <c r="D29" s="129">
        <v>6</v>
      </c>
      <c r="E29" s="129">
        <v>6</v>
      </c>
      <c r="F29" s="130">
        <v>3.95</v>
      </c>
      <c r="G29" s="131">
        <f>F29*'[1]прайс ВЕС'!$K$9</f>
        <v>114.55000000000001</v>
      </c>
      <c r="H29" s="130">
        <f t="shared" ref="H29:H39" si="2">F29+0.05</f>
        <v>4</v>
      </c>
      <c r="I29" s="131">
        <f>H29*'[1]прайс ВЕС'!$K$9</f>
        <v>116</v>
      </c>
      <c r="J29" s="130">
        <f t="shared" ref="J29:J39" si="3">F29+0.1</f>
        <v>4.05</v>
      </c>
      <c r="K29" s="132"/>
      <c r="L29" s="132">
        <f>J29*'[1]прайс ВЕС'!$K$9</f>
        <v>117.44999999999999</v>
      </c>
      <c r="M29" s="135">
        <f>'[1]прайс ВЕС'!K29</f>
        <v>140.04</v>
      </c>
    </row>
    <row r="30" spans="1:41" s="134" customFormat="1" ht="19.5" customHeight="1">
      <c r="A30" s="141"/>
      <c r="B30" s="177" t="s">
        <v>147</v>
      </c>
      <c r="C30" s="142" t="s">
        <v>95</v>
      </c>
      <c r="D30" s="129">
        <v>2.5</v>
      </c>
      <c r="E30" s="129">
        <v>1</v>
      </c>
      <c r="F30" s="130">
        <v>3.75</v>
      </c>
      <c r="G30" s="131">
        <f>F30*'[1]прайс ВЕС'!$K$9</f>
        <v>108.75</v>
      </c>
      <c r="H30" s="130">
        <f t="shared" si="2"/>
        <v>3.8</v>
      </c>
      <c r="I30" s="131">
        <f>H30*'[1]прайс ВЕС'!$K$9</f>
        <v>110.19999999999999</v>
      </c>
      <c r="J30" s="130">
        <f t="shared" si="3"/>
        <v>3.85</v>
      </c>
      <c r="K30" s="132"/>
      <c r="L30" s="132">
        <f>J30*'[1]прайс ВЕС'!$K$9</f>
        <v>111.65</v>
      </c>
      <c r="M30" s="135">
        <f>'[1]прайс ВЕС'!K30</f>
        <v>134.58000000000001</v>
      </c>
    </row>
    <row r="31" spans="1:41" s="133" customFormat="1" ht="20.100000000000001" customHeight="1">
      <c r="A31" s="138"/>
      <c r="B31" s="139" t="s">
        <v>142</v>
      </c>
      <c r="C31" s="20" t="s">
        <v>95</v>
      </c>
      <c r="D31" s="11">
        <v>6</v>
      </c>
      <c r="E31" s="11">
        <v>6</v>
      </c>
      <c r="F31" s="12">
        <f>'[1]прайс ВЕС'!H31</f>
        <v>3.8</v>
      </c>
      <c r="G31" s="42">
        <f>F31*'[1]прайс ВЕС'!$K$9</f>
        <v>110.19999999999999</v>
      </c>
      <c r="H31" s="12">
        <f t="shared" si="2"/>
        <v>3.8499999999999996</v>
      </c>
      <c r="I31" s="42">
        <f>H31*'[1]прайс ВЕС'!$K$9</f>
        <v>111.64999999999999</v>
      </c>
      <c r="J31" s="12">
        <f t="shared" si="3"/>
        <v>3.9</v>
      </c>
      <c r="K31" s="13"/>
      <c r="L31" s="13">
        <f>J31*'[1]прайс ВЕС'!$K$9</f>
        <v>113.1</v>
      </c>
      <c r="M31" s="43">
        <f>'[1]прайс ВЕС'!K31</f>
        <v>136.56</v>
      </c>
      <c r="N31" s="43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</row>
    <row r="32" spans="1:41" s="133" customFormat="1" ht="20.100000000000001" customHeight="1">
      <c r="A32" s="138"/>
      <c r="B32" s="139" t="s">
        <v>103</v>
      </c>
      <c r="C32" s="20" t="s">
        <v>95</v>
      </c>
      <c r="D32" s="11">
        <v>5</v>
      </c>
      <c r="E32" s="11">
        <v>1</v>
      </c>
      <c r="F32" s="12">
        <f>'[1]прайс ВЕС'!H32</f>
        <v>3.5</v>
      </c>
      <c r="G32" s="42">
        <f>F32*'[1]прайс ВЕС'!$K$9</f>
        <v>101.5</v>
      </c>
      <c r="H32" s="12">
        <f t="shared" si="2"/>
        <v>3.55</v>
      </c>
      <c r="I32" s="42">
        <f>H32*'[1]прайс ВЕС'!$K$9</f>
        <v>102.94999999999999</v>
      </c>
      <c r="J32" s="12">
        <f t="shared" si="3"/>
        <v>3.6</v>
      </c>
      <c r="K32" s="13"/>
      <c r="L32" s="13">
        <f>J32*'[1]прайс ВЕС'!$K$9</f>
        <v>104.4</v>
      </c>
      <c r="M32" s="43">
        <f>'[1]прайс ВЕС'!K32</f>
        <v>122.52</v>
      </c>
      <c r="N32" s="43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</row>
    <row r="33" spans="1:41" s="133" customFormat="1" ht="20.100000000000001" customHeight="1">
      <c r="A33" s="138"/>
      <c r="B33" s="139" t="s">
        <v>137</v>
      </c>
      <c r="C33" s="20" t="s">
        <v>95</v>
      </c>
      <c r="D33" s="11">
        <v>6</v>
      </c>
      <c r="E33" s="11">
        <v>6</v>
      </c>
      <c r="F33" s="12">
        <f>'[1]прайс ВЕС'!H33</f>
        <v>3.5</v>
      </c>
      <c r="G33" s="42">
        <f>F33*'[1]прайс ВЕС'!$K$9</f>
        <v>101.5</v>
      </c>
      <c r="H33" s="12">
        <f t="shared" si="2"/>
        <v>3.55</v>
      </c>
      <c r="I33" s="42">
        <f>H33*'[1]прайс ВЕС'!$K$9</f>
        <v>102.94999999999999</v>
      </c>
      <c r="J33" s="12">
        <f t="shared" si="3"/>
        <v>3.6</v>
      </c>
      <c r="K33" s="13"/>
      <c r="L33" s="13">
        <f>J33*'[1]прайс ВЕС'!$K$9</f>
        <v>104.4</v>
      </c>
      <c r="M33" s="43">
        <f>'[1]прайс ВЕС'!K33</f>
        <v>124.86</v>
      </c>
      <c r="N33" s="43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</row>
    <row r="34" spans="1:41" s="133" customFormat="1" ht="20.100000000000001" customHeight="1">
      <c r="A34" s="138"/>
      <c r="B34" s="139" t="s">
        <v>138</v>
      </c>
      <c r="C34" s="20" t="s">
        <v>95</v>
      </c>
      <c r="D34" s="11">
        <v>2.5</v>
      </c>
      <c r="E34" s="11">
        <v>1</v>
      </c>
      <c r="F34" s="12">
        <f>'[1]прайс ВЕС'!H34</f>
        <v>3.3</v>
      </c>
      <c r="G34" s="42">
        <f>F34*'[1]прайс ВЕС'!$K$9</f>
        <v>95.699999999999989</v>
      </c>
      <c r="H34" s="12">
        <f t="shared" si="2"/>
        <v>3.3499999999999996</v>
      </c>
      <c r="I34" s="42">
        <f>H34*'[1]прайс ВЕС'!$K$9</f>
        <v>97.149999999999991</v>
      </c>
      <c r="J34" s="12">
        <f t="shared" si="3"/>
        <v>3.4</v>
      </c>
      <c r="K34" s="13"/>
      <c r="L34" s="13">
        <f>J34*'[1]прайс ВЕС'!$K$9</f>
        <v>98.6</v>
      </c>
      <c r="M34" s="43">
        <f>'[1]прайс ВЕС'!K34</f>
        <v>117.06</v>
      </c>
      <c r="N34" s="43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</row>
    <row r="35" spans="1:41" s="133" customFormat="1" ht="20.100000000000001" customHeight="1">
      <c r="A35" s="138"/>
      <c r="B35" s="139" t="s">
        <v>135</v>
      </c>
      <c r="C35" s="20" t="s">
        <v>95</v>
      </c>
      <c r="D35" s="11">
        <v>5</v>
      </c>
      <c r="E35" s="11">
        <v>1</v>
      </c>
      <c r="F35" s="12">
        <f>'[1]прайс ВЕС'!H35</f>
        <v>3.2</v>
      </c>
      <c r="G35" s="42">
        <f>F35*'[1]прайс ВЕС'!$K$9</f>
        <v>92.800000000000011</v>
      </c>
      <c r="H35" s="12">
        <f t="shared" si="2"/>
        <v>3.25</v>
      </c>
      <c r="I35" s="42">
        <f>H35*'[1]прайс ВЕС'!$K$9</f>
        <v>94.25</v>
      </c>
      <c r="J35" s="12">
        <f t="shared" si="3"/>
        <v>3.3000000000000003</v>
      </c>
      <c r="K35" s="13"/>
      <c r="L35" s="13">
        <f>J35*'[1]прайс ВЕС'!$K$9</f>
        <v>95.7</v>
      </c>
      <c r="M35" s="43">
        <f>'[1]прайс ВЕС'!K35</f>
        <v>110.88</v>
      </c>
      <c r="N35" s="43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</row>
    <row r="36" spans="1:41" s="133" customFormat="1" ht="20.100000000000001" customHeight="1">
      <c r="A36" s="138"/>
      <c r="B36" s="139" t="s">
        <v>143</v>
      </c>
      <c r="C36" s="20" t="s">
        <v>95</v>
      </c>
      <c r="D36" s="11">
        <v>5</v>
      </c>
      <c r="E36" s="11">
        <v>1</v>
      </c>
      <c r="F36" s="12">
        <f>'[1]прайс ВЕС'!H36</f>
        <v>3.1</v>
      </c>
      <c r="G36" s="42">
        <f>F36*'[1]прайс ВЕС'!$K$9</f>
        <v>89.9</v>
      </c>
      <c r="H36" s="12">
        <f t="shared" si="2"/>
        <v>3.15</v>
      </c>
      <c r="I36" s="42">
        <f>H36*'[1]прайс ВЕС'!$K$9</f>
        <v>91.35</v>
      </c>
      <c r="J36" s="12">
        <f t="shared" si="3"/>
        <v>3.2</v>
      </c>
      <c r="K36" s="13"/>
      <c r="L36" s="13">
        <f>J36*'[1]прайс ВЕС'!$K$9</f>
        <v>92.800000000000011</v>
      </c>
      <c r="M36" s="43">
        <f>'[1]прайс ВЕС'!K36</f>
        <v>106.8</v>
      </c>
      <c r="N36" s="43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</row>
    <row r="37" spans="1:41" s="133" customFormat="1" ht="20.100000000000001" customHeight="1">
      <c r="A37" s="138"/>
      <c r="B37" s="139" t="s">
        <v>144</v>
      </c>
      <c r="C37" s="20" t="s">
        <v>95</v>
      </c>
      <c r="D37" s="11">
        <v>5</v>
      </c>
      <c r="E37" s="11">
        <v>1</v>
      </c>
      <c r="F37" s="12">
        <f>'[1]прайс ВЕС'!H37</f>
        <v>3</v>
      </c>
      <c r="G37" s="42">
        <f>F37*'[1]прайс ВЕС'!$K$9</f>
        <v>87</v>
      </c>
      <c r="H37" s="12">
        <f t="shared" si="2"/>
        <v>3.05</v>
      </c>
      <c r="I37" s="42">
        <f>H37*'[1]прайс ВЕС'!$K$9</f>
        <v>88.449999999999989</v>
      </c>
      <c r="J37" s="12">
        <f t="shared" si="3"/>
        <v>3.1</v>
      </c>
      <c r="K37" s="13"/>
      <c r="L37" s="13">
        <f>J37*'[1]прайс ВЕС'!$K$9</f>
        <v>89.9</v>
      </c>
      <c r="M37" s="43">
        <f>'[1]прайс ВЕС'!K37</f>
        <v>102.96</v>
      </c>
      <c r="N37" s="43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</row>
    <row r="38" spans="1:41" s="133" customFormat="1" ht="20.100000000000001" customHeight="1">
      <c r="A38" s="138"/>
      <c r="B38" s="139" t="s">
        <v>139</v>
      </c>
      <c r="C38" s="20" t="s">
        <v>95</v>
      </c>
      <c r="D38" s="11">
        <v>6</v>
      </c>
      <c r="E38" s="11">
        <v>6</v>
      </c>
      <c r="F38" s="12">
        <f>'[1]прайс ВЕС'!H38</f>
        <v>2.9</v>
      </c>
      <c r="G38" s="42">
        <f>F38*'[1]прайс ВЕС'!$K$9</f>
        <v>84.1</v>
      </c>
      <c r="H38" s="12">
        <f t="shared" si="2"/>
        <v>2.9499999999999997</v>
      </c>
      <c r="I38" s="42">
        <f>H38*'[1]прайс ВЕС'!$K$9</f>
        <v>85.55</v>
      </c>
      <c r="J38" s="12">
        <f t="shared" si="3"/>
        <v>3</v>
      </c>
      <c r="K38" s="13"/>
      <c r="L38" s="13">
        <f>J38*'[1]прайс ВЕС'!$K$9</f>
        <v>87</v>
      </c>
      <c r="M38" s="43">
        <f>'[1]прайс ВЕС'!K38</f>
        <v>101.52</v>
      </c>
      <c r="N38" s="43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</row>
    <row r="39" spans="1:41" s="133" customFormat="1" ht="20.100000000000001" customHeight="1">
      <c r="A39" s="138"/>
      <c r="B39" s="139" t="s">
        <v>140</v>
      </c>
      <c r="C39" s="20" t="s">
        <v>95</v>
      </c>
      <c r="D39" s="11">
        <v>2.5</v>
      </c>
      <c r="E39" s="11">
        <v>1</v>
      </c>
      <c r="F39" s="12">
        <f>'[1]прайс ВЕС'!H39</f>
        <v>2.8</v>
      </c>
      <c r="G39" s="42">
        <f>F39*'[1]прайс ВЕС'!$K$9</f>
        <v>81.199999999999989</v>
      </c>
      <c r="H39" s="12">
        <f t="shared" si="2"/>
        <v>2.8499999999999996</v>
      </c>
      <c r="I39" s="42">
        <f>H39*'[1]прайс ВЕС'!$K$9</f>
        <v>82.649999999999991</v>
      </c>
      <c r="J39" s="12">
        <f t="shared" si="3"/>
        <v>2.9</v>
      </c>
      <c r="K39" s="13"/>
      <c r="L39" s="13">
        <f>J39*'[1]прайс ВЕС'!$K$9</f>
        <v>84.1</v>
      </c>
      <c r="M39" s="43">
        <f>'[1]прайс ВЕС'!K39</f>
        <v>97.62</v>
      </c>
      <c r="N39" s="43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</row>
    <row r="40" spans="1:41" s="21" customFormat="1" ht="20.100000000000001" customHeight="1">
      <c r="A40" s="141"/>
      <c r="B40" s="142" t="s">
        <v>104</v>
      </c>
      <c r="C40" s="129" t="str">
        <f>'[1]прайс ВЕС'!D40</f>
        <v>ящик</v>
      </c>
      <c r="D40" s="129">
        <f>'[1]прайс ВЕС'!E40</f>
        <v>5</v>
      </c>
      <c r="E40" s="129">
        <f>'[1]прайс ВЕС'!F40</f>
        <v>1</v>
      </c>
      <c r="F40" s="130">
        <f>'[1]прайс ВЕС'!H40</f>
        <v>2.6</v>
      </c>
      <c r="G40" s="131">
        <f>F40*'[1]прайс ВЕС'!$K$9</f>
        <v>75.400000000000006</v>
      </c>
      <c r="H40" s="130">
        <f>F40+0.05</f>
        <v>2.65</v>
      </c>
      <c r="I40" s="131">
        <f>H40*'[1]прайс ВЕС'!$K$9</f>
        <v>76.849999999999994</v>
      </c>
      <c r="J40" s="130">
        <f>F40+0.1</f>
        <v>2.7</v>
      </c>
      <c r="K40" s="132"/>
      <c r="L40" s="132">
        <f>J40*'[1]прайс ВЕС'!$K$9</f>
        <v>78.300000000000011</v>
      </c>
      <c r="M40" s="135">
        <f>'[1]прайс ВЕС'!K40</f>
        <v>90.72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1" s="21" customFormat="1" ht="20.100000000000001" customHeight="1">
      <c r="A41" s="141"/>
      <c r="B41" s="142" t="s">
        <v>105</v>
      </c>
      <c r="C41" s="129" t="str">
        <f>'[1]прайс ВЕС'!D41</f>
        <v>ящик</v>
      </c>
      <c r="D41" s="129">
        <f>'[1]прайс ВЕС'!E41</f>
        <v>5</v>
      </c>
      <c r="E41" s="129">
        <f>'[1]прайс ВЕС'!F41</f>
        <v>1</v>
      </c>
      <c r="F41" s="130">
        <f>'[1]прайс ВЕС'!H41</f>
        <v>2.35</v>
      </c>
      <c r="G41" s="131">
        <f>F41*'[1]прайс ВЕС'!$K$9</f>
        <v>68.150000000000006</v>
      </c>
      <c r="H41" s="130">
        <f>F41+0.05</f>
        <v>2.4</v>
      </c>
      <c r="I41" s="131">
        <f>H41*'[1]прайс ВЕС'!$K$9</f>
        <v>69.599999999999994</v>
      </c>
      <c r="J41" s="130">
        <f>F41+0.1</f>
        <v>2.4500000000000002</v>
      </c>
      <c r="K41" s="132"/>
      <c r="L41" s="132">
        <f>J41*'[1]прайс ВЕС'!$K$9</f>
        <v>71.050000000000011</v>
      </c>
      <c r="M41" s="135">
        <f>'[1]прайс ВЕС'!K41</f>
        <v>81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1" s="21" customFormat="1" ht="20.100000000000001" customHeight="1">
      <c r="A42" s="141"/>
      <c r="B42" s="142" t="s">
        <v>134</v>
      </c>
      <c r="C42" s="129" t="str">
        <f>'[1]прайс ВЕС'!D42</f>
        <v>ящик</v>
      </c>
      <c r="D42" s="129">
        <f>'[1]прайс ВЕС'!E42</f>
        <v>5</v>
      </c>
      <c r="E42" s="129">
        <f>'[1]прайс ВЕС'!F42</f>
        <v>1</v>
      </c>
      <c r="F42" s="130">
        <f>'[1]прайс ВЕС'!H42</f>
        <v>2.2000000000000002</v>
      </c>
      <c r="G42" s="131">
        <f>F42*'[1]прайс ВЕС'!$K$9</f>
        <v>63.800000000000004</v>
      </c>
      <c r="H42" s="130">
        <f>F42+0.05</f>
        <v>2.25</v>
      </c>
      <c r="I42" s="131">
        <f>H42*'[1]прайс ВЕС'!$K$9</f>
        <v>65.25</v>
      </c>
      <c r="J42" s="130">
        <f>F42+0.1</f>
        <v>2.3000000000000003</v>
      </c>
      <c r="K42" s="132"/>
      <c r="L42" s="132">
        <f>J42*'[1]прайс ВЕС'!$K$9</f>
        <v>66.7</v>
      </c>
      <c r="M42" s="135">
        <f>'[1]прайс ВЕС'!K42</f>
        <v>75.180000000000007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1" s="14" customFormat="1" ht="20.100000000000001" customHeight="1">
      <c r="A43" s="24"/>
      <c r="B43" s="20"/>
      <c r="C43" s="11">
        <f>'[1]прайс ВЕС'!D43</f>
        <v>0</v>
      </c>
      <c r="D43" s="11">
        <f>'[1]прайс ВЕС'!E43</f>
        <v>0</v>
      </c>
      <c r="E43" s="11">
        <f>'[1]прайс ВЕС'!F43</f>
        <v>0</v>
      </c>
      <c r="F43" s="12">
        <f>'[1]прайс ВЕС'!H43</f>
        <v>0</v>
      </c>
      <c r="G43" s="42">
        <f>F43*'[1]прайс ВЕС'!$K$9</f>
        <v>0</v>
      </c>
      <c r="H43" s="19"/>
      <c r="I43" s="42">
        <f>H43*'[1]прайс ВЕС'!$K$9</f>
        <v>0</v>
      </c>
      <c r="J43" s="19"/>
      <c r="K43" s="13"/>
      <c r="L43" s="13">
        <f>J43*'[1]прайс ВЕС'!$K$9</f>
        <v>0</v>
      </c>
      <c r="M43" s="43"/>
    </row>
    <row r="44" spans="1:41" s="14" customFormat="1" ht="20.100000000000001" customHeight="1">
      <c r="B44" s="33" t="s">
        <v>111</v>
      </c>
      <c r="C44" s="11" t="str">
        <f>'[1]прайс ВЕС'!D44</f>
        <v>ящик</v>
      </c>
      <c r="D44" s="11">
        <f>'[1]прайс ВЕС'!E44</f>
        <v>5</v>
      </c>
      <c r="E44" s="11">
        <f>'[1]прайс ВЕС'!F44</f>
        <v>1</v>
      </c>
      <c r="F44" s="12">
        <f>'[1]прайс ВЕС'!H44</f>
        <v>4.4000000000000004</v>
      </c>
      <c r="G44" s="42">
        <f>F44*'[1]прайс ВЕС'!$K$9</f>
        <v>127.60000000000001</v>
      </c>
      <c r="H44" s="12">
        <f t="shared" ref="H44:H49" si="4">F44+0.05</f>
        <v>4.45</v>
      </c>
      <c r="I44" s="42">
        <f>H44*'[1]прайс ВЕС'!$K$9</f>
        <v>129.05000000000001</v>
      </c>
      <c r="J44" s="12">
        <f t="shared" ref="J44:J49" si="5">F44+0.1</f>
        <v>4.5</v>
      </c>
      <c r="K44" s="13"/>
      <c r="L44" s="13">
        <f>J44*'[1]прайс ВЕС'!$K$9</f>
        <v>130.5</v>
      </c>
      <c r="M44" s="43">
        <f>'[1]прайс ВЕС'!K44</f>
        <v>155.46</v>
      </c>
    </row>
    <row r="45" spans="1:41" s="14" customFormat="1" ht="20.100000000000001" customHeight="1">
      <c r="B45" s="33" t="s">
        <v>129</v>
      </c>
      <c r="C45" s="11" t="str">
        <f>'[1]прайс ВЕС'!D45</f>
        <v>ящик</v>
      </c>
      <c r="D45" s="11">
        <v>1</v>
      </c>
      <c r="E45" s="11">
        <v>1</v>
      </c>
      <c r="F45" s="12">
        <f>'[1]прайс ВЕС'!H45</f>
        <v>3.9</v>
      </c>
      <c r="G45" s="42">
        <f>F45*'[1]прайс ВЕС'!$K$9</f>
        <v>113.1</v>
      </c>
      <c r="H45" s="12">
        <f t="shared" si="4"/>
        <v>3.9499999999999997</v>
      </c>
      <c r="I45" s="42">
        <f>H45*'[1]прайс ВЕС'!$K$9</f>
        <v>114.55</v>
      </c>
      <c r="J45" s="12">
        <f t="shared" si="5"/>
        <v>4</v>
      </c>
      <c r="K45" s="13"/>
      <c r="L45" s="13">
        <f>J45*'[1]прайс ВЕС'!$K$9</f>
        <v>116</v>
      </c>
      <c r="M45" s="43">
        <f>'[1]прайс ВЕС'!K45</f>
        <v>134.82</v>
      </c>
    </row>
    <row r="46" spans="1:41" s="14" customFormat="1" ht="20.100000000000001" customHeight="1">
      <c r="A46" s="134"/>
      <c r="B46" s="143" t="s">
        <v>112</v>
      </c>
      <c r="C46" s="129" t="s">
        <v>95</v>
      </c>
      <c r="D46" s="129">
        <v>2.5</v>
      </c>
      <c r="E46" s="129">
        <v>1</v>
      </c>
      <c r="F46" s="130">
        <f>'[1]прайс ВЕС'!H46</f>
        <v>3.75</v>
      </c>
      <c r="G46" s="131">
        <f>F46*'[1]прайс ВЕС'!$K$9</f>
        <v>108.75</v>
      </c>
      <c r="H46" s="130">
        <f t="shared" si="4"/>
        <v>3.8</v>
      </c>
      <c r="I46" s="131">
        <f>H46*'[1]прайс ВЕС'!$K$9</f>
        <v>110.19999999999999</v>
      </c>
      <c r="J46" s="130">
        <f t="shared" si="5"/>
        <v>3.85</v>
      </c>
      <c r="K46" s="132"/>
      <c r="L46" s="132">
        <f>J46*'[1]прайс ВЕС'!$K$9</f>
        <v>111.65</v>
      </c>
      <c r="M46" s="135">
        <f>'[1]прайс ВЕС'!K46</f>
        <v>129</v>
      </c>
    </row>
    <row r="47" spans="1:41" s="14" customFormat="1" ht="20.100000000000001" customHeight="1">
      <c r="A47" s="134"/>
      <c r="B47" s="143" t="s">
        <v>118</v>
      </c>
      <c r="C47" s="129" t="s">
        <v>95</v>
      </c>
      <c r="D47" s="129">
        <v>5</v>
      </c>
      <c r="E47" s="129">
        <v>1</v>
      </c>
      <c r="F47" s="130">
        <f>'[1]прайс ВЕС'!H47</f>
        <v>3.5</v>
      </c>
      <c r="G47" s="131">
        <f>F47*'[1]прайс ВЕС'!$K$9</f>
        <v>101.5</v>
      </c>
      <c r="H47" s="130">
        <f t="shared" si="4"/>
        <v>3.55</v>
      </c>
      <c r="I47" s="131">
        <f>H47*'[1]прайс ВЕС'!$K$9</f>
        <v>102.94999999999999</v>
      </c>
      <c r="J47" s="130">
        <f t="shared" si="5"/>
        <v>3.6</v>
      </c>
      <c r="K47" s="144"/>
      <c r="L47" s="132">
        <f>J47*'[1]прайс ВЕС'!$K$9</f>
        <v>104.4</v>
      </c>
      <c r="M47" s="135">
        <f>'[1]прайс ВЕС'!K47</f>
        <v>119.28</v>
      </c>
    </row>
    <row r="48" spans="1:41" s="14" customFormat="1" ht="20.100000000000001" customHeight="1">
      <c r="A48" s="134"/>
      <c r="B48" s="145" t="s">
        <v>113</v>
      </c>
      <c r="C48" s="146" t="s">
        <v>95</v>
      </c>
      <c r="D48" s="146">
        <v>2.5</v>
      </c>
      <c r="E48" s="146">
        <v>1</v>
      </c>
      <c r="F48" s="147">
        <f>'[1]прайс ВЕС'!H48</f>
        <v>3.65</v>
      </c>
      <c r="G48" s="148">
        <f>F48*'[1]прайс ВЕС'!$K$9</f>
        <v>105.85</v>
      </c>
      <c r="H48" s="147">
        <f t="shared" si="4"/>
        <v>3.6999999999999997</v>
      </c>
      <c r="I48" s="148">
        <f>H48*'[1]прайс ВЕС'!$K$9</f>
        <v>107.3</v>
      </c>
      <c r="J48" s="147">
        <f t="shared" si="5"/>
        <v>3.75</v>
      </c>
      <c r="K48" s="144"/>
      <c r="L48" s="144">
        <f>J48*'[1]прайс ВЕС'!$K$9</f>
        <v>108.75</v>
      </c>
      <c r="M48" s="149">
        <f>'[1]прайс ВЕС'!K48</f>
        <v>124.92</v>
      </c>
    </row>
    <row r="49" spans="1:53" s="14" customFormat="1" ht="20.100000000000001" customHeight="1">
      <c r="A49" s="150"/>
      <c r="B49" s="151" t="s">
        <v>114</v>
      </c>
      <c r="C49" s="152" t="str">
        <f>'[1]прайс ВЕС'!D52</f>
        <v>ящик</v>
      </c>
      <c r="D49" s="152">
        <v>2.5</v>
      </c>
      <c r="E49" s="152">
        <v>1</v>
      </c>
      <c r="F49" s="153">
        <f>'[1]прайс ВЕС'!H49</f>
        <v>3.4</v>
      </c>
      <c r="G49" s="154">
        <f>F49*'[1]прайс ВЕС'!$K$9</f>
        <v>98.6</v>
      </c>
      <c r="H49" s="153">
        <f t="shared" si="4"/>
        <v>3.4499999999999997</v>
      </c>
      <c r="I49" s="154">
        <f>H49*'[1]прайс ВЕС'!$K$9</f>
        <v>100.05</v>
      </c>
      <c r="J49" s="153">
        <f t="shared" si="5"/>
        <v>3.5</v>
      </c>
      <c r="K49" s="152"/>
      <c r="L49" s="152">
        <f>J49*'[1]прайс ВЕС'!$K$9</f>
        <v>101.5</v>
      </c>
      <c r="M49" s="155">
        <f>'[1]прайс ВЕС'!K49</f>
        <v>115.2</v>
      </c>
    </row>
    <row r="50" spans="1:53" s="14" customFormat="1" ht="20.100000000000001" customHeight="1">
      <c r="A50" s="36"/>
      <c r="B50" s="37"/>
      <c r="C50" s="27"/>
      <c r="D50" s="27"/>
      <c r="E50" s="27"/>
      <c r="F50" s="28"/>
      <c r="G50" s="44"/>
      <c r="H50" s="38"/>
      <c r="I50" s="44"/>
      <c r="J50" s="38"/>
      <c r="K50" s="27"/>
      <c r="L50" s="27"/>
      <c r="M50" s="45">
        <f>'[1]прайс ВЕС'!K50</f>
        <v>0</v>
      </c>
    </row>
    <row r="51" spans="1:53" s="14" customFormat="1" ht="20.100000000000001" customHeight="1">
      <c r="A51" s="25"/>
      <c r="B51" s="26" t="s">
        <v>107</v>
      </c>
      <c r="C51" s="27">
        <f>'[1]прайс ВЕС'!D51</f>
        <v>0</v>
      </c>
      <c r="D51" s="27">
        <f>'[1]прайс ВЕС'!E51</f>
        <v>0</v>
      </c>
      <c r="E51" s="27">
        <f>'[1]прайс ВЕС'!F51</f>
        <v>0</v>
      </c>
      <c r="F51" s="28">
        <f>'[1]прайс ВЕС'!H51</f>
        <v>0</v>
      </c>
      <c r="G51" s="44">
        <f>F51*'[1]прайс ВЕС'!$K$9</f>
        <v>0</v>
      </c>
      <c r="H51" s="28"/>
      <c r="I51" s="44">
        <f>H51*'[1]прайс ВЕС'!$K$9</f>
        <v>0</v>
      </c>
      <c r="J51" s="28"/>
      <c r="K51" s="27"/>
      <c r="L51" s="27">
        <f>J51*'[1]прайс ВЕС'!$K$9</f>
        <v>0</v>
      </c>
      <c r="M51" s="45">
        <f>'[1]прайс ВЕС'!K51</f>
        <v>0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53" s="21" customFormat="1" ht="18.75" customHeight="1">
      <c r="A52" s="25"/>
      <c r="B52" s="26" t="s">
        <v>110</v>
      </c>
      <c r="C52" s="27" t="str">
        <f>'[1]прайс ВЕС'!D52</f>
        <v>ящик</v>
      </c>
      <c r="D52" s="27">
        <f>'[1]прайс ВЕС'!E52</f>
        <v>5</v>
      </c>
      <c r="E52" s="27">
        <f>'[1]прайс ВЕС'!F52</f>
        <v>1</v>
      </c>
      <c r="F52" s="28">
        <f>'[1]прайс ВЕС'!H52</f>
        <v>2</v>
      </c>
      <c r="G52" s="44">
        <f>F52*'[1]прайс ВЕС'!$K$9</f>
        <v>58</v>
      </c>
      <c r="H52" s="28">
        <f t="shared" ref="H52:H60" si="6">F52+0.05</f>
        <v>2.0499999999999998</v>
      </c>
      <c r="I52" s="44">
        <f>H52*'[1]прайс ВЕС'!$K$9</f>
        <v>59.449999999999996</v>
      </c>
      <c r="J52" s="28">
        <f t="shared" ref="J52:J60" si="7">F52+0.1</f>
        <v>2.1</v>
      </c>
      <c r="K52" s="27"/>
      <c r="L52" s="27">
        <f>J52*'[1]прайс ВЕС'!$K$9</f>
        <v>60.900000000000006</v>
      </c>
      <c r="M52" s="45">
        <f>'[1]прайс ВЕС'!K52</f>
        <v>70.319999999999993</v>
      </c>
    </row>
    <row r="53" spans="1:53" s="133" customFormat="1" ht="18.75" customHeight="1">
      <c r="A53" s="156"/>
      <c r="B53" s="157" t="s">
        <v>127</v>
      </c>
      <c r="C53" s="152" t="str">
        <f>'[1]прайс ВЕС'!D53</f>
        <v>ящик</v>
      </c>
      <c r="D53" s="152">
        <v>10</v>
      </c>
      <c r="E53" s="152">
        <f>'[1]прайс ВЕС'!F53</f>
        <v>1</v>
      </c>
      <c r="F53" s="153">
        <f>'[1]прайс ВЕС'!H53</f>
        <v>1.6</v>
      </c>
      <c r="G53" s="154">
        <f>F53*'[1]прайс ВЕС'!$K$9</f>
        <v>46.400000000000006</v>
      </c>
      <c r="H53" s="153">
        <f t="shared" si="6"/>
        <v>1.6500000000000001</v>
      </c>
      <c r="I53" s="154">
        <f>H53*'[1]прайс ВЕС'!$K$9</f>
        <v>47.85</v>
      </c>
      <c r="J53" s="153">
        <f t="shared" si="7"/>
        <v>1.7000000000000002</v>
      </c>
      <c r="K53" s="152"/>
      <c r="L53" s="152">
        <f>J53*'[1]прайс ВЕС'!$K$9</f>
        <v>49.300000000000004</v>
      </c>
      <c r="M53" s="155">
        <f>'[1]прайс ВЕС'!K53</f>
        <v>55.38</v>
      </c>
    </row>
    <row r="54" spans="1:53" s="21" customFormat="1" ht="17.25" customHeight="1">
      <c r="A54" s="25"/>
      <c r="B54" s="26" t="s">
        <v>109</v>
      </c>
      <c r="C54" s="27" t="s">
        <v>95</v>
      </c>
      <c r="D54" s="27">
        <v>5</v>
      </c>
      <c r="E54" s="27">
        <v>1</v>
      </c>
      <c r="F54" s="28">
        <f>'[1]прайс ВЕС'!H54</f>
        <v>1.4</v>
      </c>
      <c r="G54" s="44">
        <f>F54*'[1]прайс ВЕС'!$K$9</f>
        <v>40.599999999999994</v>
      </c>
      <c r="H54" s="28">
        <f t="shared" si="6"/>
        <v>1.45</v>
      </c>
      <c r="I54" s="44">
        <f>H54*'[1]прайс ВЕС'!$K$9</f>
        <v>42.05</v>
      </c>
      <c r="J54" s="28">
        <f t="shared" si="7"/>
        <v>1.5</v>
      </c>
      <c r="K54" s="27"/>
      <c r="L54" s="27">
        <f>J54*'[1]прайс ВЕС'!$K$9</f>
        <v>43.5</v>
      </c>
      <c r="M54" s="45">
        <f>'[1]прайс ВЕС'!K54</f>
        <v>47.7</v>
      </c>
    </row>
    <row r="55" spans="1:53" s="21" customFormat="1" ht="19.5" customHeight="1">
      <c r="A55" s="25"/>
      <c r="B55" s="26" t="s">
        <v>115</v>
      </c>
      <c r="C55" s="27" t="s">
        <v>95</v>
      </c>
      <c r="D55" s="27">
        <v>5</v>
      </c>
      <c r="E55" s="27">
        <v>1</v>
      </c>
      <c r="F55" s="28">
        <f>'[1]прайс ВЕС'!H55</f>
        <v>1.45</v>
      </c>
      <c r="G55" s="44">
        <f>F55*'[1]прайс ВЕС'!$K$9</f>
        <v>42.05</v>
      </c>
      <c r="H55" s="28">
        <f t="shared" si="6"/>
        <v>1.5</v>
      </c>
      <c r="I55" s="44">
        <f>H55*'[1]прайс ВЕС'!$K$9</f>
        <v>43.5</v>
      </c>
      <c r="J55" s="28">
        <f t="shared" si="7"/>
        <v>1.55</v>
      </c>
      <c r="K55" s="27"/>
      <c r="L55" s="27">
        <f>J55*'[1]прайс ВЕС'!$K$9</f>
        <v>44.95</v>
      </c>
      <c r="M55" s="45">
        <f>'[1]прайс ВЕС'!K55</f>
        <v>49.74</v>
      </c>
    </row>
    <row r="56" spans="1:53" s="21" customFormat="1" ht="19.5" customHeight="1">
      <c r="A56" s="156"/>
      <c r="B56" s="157" t="s">
        <v>124</v>
      </c>
      <c r="C56" s="152" t="s">
        <v>95</v>
      </c>
      <c r="D56" s="152">
        <v>10</v>
      </c>
      <c r="E56" s="152">
        <v>1</v>
      </c>
      <c r="F56" s="153">
        <f>'[1]прайс ВЕС'!H56</f>
        <v>1.35</v>
      </c>
      <c r="G56" s="154">
        <f>F56*'[1]прайс ВЕС'!$K$9</f>
        <v>39.150000000000006</v>
      </c>
      <c r="H56" s="153">
        <f t="shared" si="6"/>
        <v>1.4000000000000001</v>
      </c>
      <c r="I56" s="154">
        <f>H56*'[1]прайс ВЕС'!$K$9</f>
        <v>40.6</v>
      </c>
      <c r="J56" s="153">
        <f t="shared" si="7"/>
        <v>1.4500000000000002</v>
      </c>
      <c r="K56" s="152"/>
      <c r="L56" s="152">
        <f>J56*'[1]прайс ВЕС'!$K$9</f>
        <v>42.050000000000004</v>
      </c>
      <c r="M56" s="155">
        <f>'[1]прайс ВЕС'!K56</f>
        <v>45.84</v>
      </c>
    </row>
    <row r="57" spans="1:53" s="21" customFormat="1" ht="19.5" customHeight="1">
      <c r="A57" s="156"/>
      <c r="B57" s="157" t="s">
        <v>116</v>
      </c>
      <c r="C57" s="152" t="s">
        <v>95</v>
      </c>
      <c r="D57" s="152">
        <v>10</v>
      </c>
      <c r="E57" s="152">
        <v>1</v>
      </c>
      <c r="F57" s="153">
        <f>'[1]прайс ВЕС'!H57</f>
        <v>1.25</v>
      </c>
      <c r="G57" s="154">
        <f>F57*'[1]прайс ВЕС'!$K$9</f>
        <v>36.25</v>
      </c>
      <c r="H57" s="153">
        <f t="shared" si="6"/>
        <v>1.3</v>
      </c>
      <c r="I57" s="154">
        <f>H57*'[1]прайс ВЕС'!$K$9</f>
        <v>37.700000000000003</v>
      </c>
      <c r="J57" s="153">
        <f t="shared" si="7"/>
        <v>1.35</v>
      </c>
      <c r="K57" s="152"/>
      <c r="L57" s="152">
        <f>J57*'[1]прайс ВЕС'!$K$9</f>
        <v>39.150000000000006</v>
      </c>
      <c r="M57" s="155">
        <f>'[1]прайс ВЕС'!K57</f>
        <v>41.94</v>
      </c>
    </row>
    <row r="58" spans="1:53" s="21" customFormat="1" ht="19.5" customHeight="1">
      <c r="A58" s="156"/>
      <c r="B58" s="157" t="s">
        <v>117</v>
      </c>
      <c r="C58" s="152" t="s">
        <v>95</v>
      </c>
      <c r="D58" s="152">
        <v>10</v>
      </c>
      <c r="E58" s="152">
        <v>1</v>
      </c>
      <c r="F58" s="153">
        <f>'[1]прайс ВЕС'!H58</f>
        <v>1.3</v>
      </c>
      <c r="G58" s="154">
        <f>F58*'[1]прайс ВЕС'!$K$9</f>
        <v>37.700000000000003</v>
      </c>
      <c r="H58" s="153">
        <f t="shared" si="6"/>
        <v>1.35</v>
      </c>
      <c r="I58" s="154">
        <f>H58*'[1]прайс ВЕС'!$K$9</f>
        <v>39.150000000000006</v>
      </c>
      <c r="J58" s="153">
        <f t="shared" si="7"/>
        <v>1.4000000000000001</v>
      </c>
      <c r="K58" s="152"/>
      <c r="L58" s="152">
        <f>J58*'[1]прайс ВЕС'!$K$9</f>
        <v>40.6</v>
      </c>
      <c r="M58" s="155">
        <f>'[1]прайс ВЕС'!K58</f>
        <v>43.86</v>
      </c>
    </row>
    <row r="59" spans="1:53" s="21" customFormat="1" ht="19.5" customHeight="1">
      <c r="A59" s="25"/>
      <c r="B59" s="26"/>
      <c r="C59" s="27"/>
      <c r="D59" s="27"/>
      <c r="E59" s="27"/>
      <c r="F59" s="28"/>
      <c r="G59" s="44"/>
      <c r="H59" s="28"/>
      <c r="I59" s="44"/>
      <c r="J59" s="28"/>
      <c r="K59" s="27"/>
      <c r="L59" s="27"/>
      <c r="M59" s="45"/>
    </row>
    <row r="60" spans="1:53" s="21" customFormat="1" ht="19.5" customHeight="1">
      <c r="A60" s="25"/>
      <c r="B60" s="26" t="s">
        <v>130</v>
      </c>
      <c r="C60" s="27" t="s">
        <v>95</v>
      </c>
      <c r="D60" s="27">
        <v>6</v>
      </c>
      <c r="E60" s="27">
        <v>12</v>
      </c>
      <c r="F60" s="28">
        <f>'[1]прайс ВЕС'!H60</f>
        <v>1.5</v>
      </c>
      <c r="G60" s="44">
        <f>F60*'[1]прайс ВЕС'!$K$9</f>
        <v>43.5</v>
      </c>
      <c r="H60" s="28">
        <f t="shared" si="6"/>
        <v>1.55</v>
      </c>
      <c r="I60" s="44">
        <f>H60*'[1]прайс ВЕС'!$K$9</f>
        <v>44.95</v>
      </c>
      <c r="J60" s="28">
        <f t="shared" si="7"/>
        <v>1.6</v>
      </c>
      <c r="K60" s="27"/>
      <c r="L60" s="27">
        <f>J60*'[1]прайс ВЕС'!$K$9</f>
        <v>46.400000000000006</v>
      </c>
      <c r="M60" s="45">
        <f>'[1]прайс ВЕС'!K60</f>
        <v>51.66</v>
      </c>
    </row>
    <row r="61" spans="1:53" s="29" customFormat="1" ht="19.5" customHeight="1">
      <c r="A61" s="25"/>
      <c r="B61" s="26"/>
      <c r="C61" s="27">
        <f>'[1]прайс ВЕС'!D61</f>
        <v>0</v>
      </c>
      <c r="D61" s="27"/>
      <c r="E61" s="27"/>
      <c r="F61" s="28">
        <f>'[1]прайс ВЕС'!H61</f>
        <v>0</v>
      </c>
      <c r="G61" s="44">
        <f>F61*'[1]прайс ВЕС'!$K$9</f>
        <v>0</v>
      </c>
      <c r="H61" s="28"/>
      <c r="I61" s="44"/>
      <c r="J61" s="28"/>
      <c r="K61" s="27"/>
      <c r="L61" s="27">
        <f>J61*'[1]прайс ВЕС'!$K$9</f>
        <v>0</v>
      </c>
      <c r="M61" s="45">
        <f>'[1]прайс ВЕС'!K61</f>
        <v>0</v>
      </c>
      <c r="N61" s="39"/>
    </row>
    <row r="62" spans="1:53" s="29" customFormat="1" ht="19.5" customHeight="1">
      <c r="A62" s="25"/>
      <c r="B62" s="26"/>
      <c r="C62" s="27"/>
      <c r="D62" s="27"/>
      <c r="E62" s="27"/>
      <c r="F62" s="28"/>
      <c r="G62" s="44"/>
      <c r="H62" s="28"/>
      <c r="I62" s="44"/>
      <c r="J62" s="28"/>
      <c r="K62" s="27"/>
      <c r="L62" s="27"/>
      <c r="M62" s="45"/>
      <c r="N62" s="39"/>
    </row>
    <row r="63" spans="1:53" s="85" customFormat="1" ht="15.75" customHeight="1">
      <c r="A63" s="77"/>
      <c r="B63" s="77"/>
      <c r="C63" s="78"/>
      <c r="D63" s="79"/>
      <c r="E63" s="80"/>
      <c r="F63" s="28"/>
      <c r="G63" s="44"/>
      <c r="H63" s="38"/>
      <c r="I63" s="44"/>
      <c r="J63" s="38"/>
      <c r="K63" s="81"/>
      <c r="L63" s="27"/>
      <c r="M63" s="45"/>
      <c r="N63" s="82"/>
      <c r="O63" s="81"/>
      <c r="P63" s="81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</row>
    <row r="64" spans="1:53" ht="20.100000000000001" customHeight="1">
      <c r="A64" s="182" t="s">
        <v>54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</row>
    <row r="65" spans="1:105" s="99" customFormat="1" ht="20.100000000000001" customHeight="1">
      <c r="A65" s="87"/>
      <c r="B65" s="88" t="s">
        <v>55</v>
      </c>
      <c r="C65" s="89" t="s">
        <v>56</v>
      </c>
      <c r="D65" s="90">
        <v>25</v>
      </c>
      <c r="E65" s="91">
        <v>1</v>
      </c>
      <c r="F65" s="92">
        <f>'[1]прайс ВЕС'!J63</f>
        <v>100</v>
      </c>
      <c r="G65" s="93"/>
      <c r="H65" s="94"/>
      <c r="I65" s="95"/>
      <c r="J65" s="96"/>
      <c r="K65" s="87"/>
      <c r="L65" s="87"/>
      <c r="M65" s="97">
        <f>'[1]прайс ВЕС'!K63</f>
        <v>0</v>
      </c>
      <c r="N65" s="98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</row>
    <row r="66" spans="1:105" s="108" customFormat="1" ht="20.100000000000001" customHeight="1">
      <c r="A66" s="100"/>
      <c r="B66" s="101" t="s">
        <v>57</v>
      </c>
      <c r="C66" s="102" t="s">
        <v>56</v>
      </c>
      <c r="D66" s="103">
        <v>25</v>
      </c>
      <c r="E66" s="104">
        <v>1</v>
      </c>
      <c r="F66" s="105">
        <f>'[1]прайс ВЕС'!J64</f>
        <v>90</v>
      </c>
      <c r="G66" s="106"/>
      <c r="H66" s="107"/>
      <c r="I66" s="42"/>
      <c r="J66" s="19"/>
      <c r="K66" s="100"/>
      <c r="L66" s="100"/>
      <c r="M66" s="97">
        <f>'[1]прайс ВЕС'!K64</f>
        <v>0</v>
      </c>
      <c r="N66" s="98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</row>
    <row r="67" spans="1:105" s="108" customFormat="1" ht="20.100000000000001" customHeight="1">
      <c r="A67" s="100"/>
      <c r="B67" s="109" t="s">
        <v>68</v>
      </c>
      <c r="C67" s="110" t="s">
        <v>56</v>
      </c>
      <c r="D67" s="111">
        <v>25</v>
      </c>
      <c r="E67" s="111">
        <v>1</v>
      </c>
      <c r="F67" s="105">
        <f>'[1]прайс ВЕС'!J65</f>
        <v>37</v>
      </c>
      <c r="G67" s="106"/>
      <c r="H67" s="107"/>
      <c r="I67" s="42"/>
      <c r="J67" s="19"/>
      <c r="K67" s="100"/>
      <c r="L67" s="100"/>
      <c r="M67" s="97">
        <f>'[1]прайс ВЕС'!K65</f>
        <v>0</v>
      </c>
      <c r="N67" s="98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</row>
    <row r="68" spans="1:105" s="108" customFormat="1" ht="20.100000000000001" customHeight="1">
      <c r="A68" s="100"/>
      <c r="B68" s="109" t="s">
        <v>69</v>
      </c>
      <c r="C68" s="110" t="s">
        <v>56</v>
      </c>
      <c r="D68" s="111">
        <v>25</v>
      </c>
      <c r="E68" s="111">
        <v>1</v>
      </c>
      <c r="F68" s="105">
        <f>'[1]прайс ВЕС'!J66</f>
        <v>32</v>
      </c>
      <c r="G68" s="106"/>
      <c r="H68" s="107"/>
      <c r="I68" s="42"/>
      <c r="J68" s="19"/>
      <c r="K68" s="100"/>
      <c r="L68" s="100"/>
      <c r="M68" s="97">
        <f>'[1]прайс ВЕС'!K66</f>
        <v>0</v>
      </c>
      <c r="N68" s="98"/>
      <c r="O68" s="86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</row>
    <row r="69" spans="1:105" s="115" customFormat="1" ht="20.100000000000001" customHeight="1">
      <c r="A69" s="112"/>
      <c r="B69" s="113" t="s">
        <v>70</v>
      </c>
      <c r="C69" s="110" t="s">
        <v>56</v>
      </c>
      <c r="D69" s="111">
        <v>25</v>
      </c>
      <c r="E69" s="111">
        <v>1</v>
      </c>
      <c r="F69" s="105">
        <f>'[1]прайс ВЕС'!J67</f>
        <v>32</v>
      </c>
      <c r="G69" s="106"/>
      <c r="H69" s="107"/>
      <c r="I69" s="42"/>
      <c r="J69" s="19"/>
      <c r="K69" s="112"/>
      <c r="L69" s="112"/>
      <c r="M69" s="97">
        <f>'[1]прайс ВЕС'!K67</f>
        <v>0</v>
      </c>
      <c r="N69" s="114"/>
      <c r="O69" s="69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</row>
    <row r="70" spans="1:105" s="14" customFormat="1" ht="19.5" customHeight="1">
      <c r="A70" s="183" t="s">
        <v>31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</row>
    <row r="71" spans="1:105" s="14" customFormat="1" ht="20.100000000000001" customHeight="1">
      <c r="A71" s="158"/>
      <c r="B71" s="159" t="s">
        <v>99</v>
      </c>
      <c r="C71" s="129" t="str">
        <f>'[1]прайс ВЕС'!D69</f>
        <v>ящик</v>
      </c>
      <c r="D71" s="129">
        <f>'[1]прайс ВЕС'!E69</f>
        <v>20</v>
      </c>
      <c r="E71" s="129">
        <f>'[1]прайс ВЕС'!F69</f>
        <v>4</v>
      </c>
      <c r="F71" s="130">
        <f>'[1]прайс ВЕС'!H69</f>
        <v>3.2</v>
      </c>
      <c r="G71" s="131">
        <f>F71*'[1]прайс ВЕС'!$K$9</f>
        <v>92.800000000000011</v>
      </c>
      <c r="H71" s="160">
        <f t="shared" ref="H71:H77" si="8">F71+0.05</f>
        <v>3.25</v>
      </c>
      <c r="I71" s="131">
        <f>H71*'[1]прайс ВЕС'!$K$9</f>
        <v>94.25</v>
      </c>
      <c r="J71" s="160">
        <f t="shared" ref="J71:J76" si="9">F71+0.1</f>
        <v>3.3000000000000003</v>
      </c>
      <c r="K71" s="161"/>
      <c r="L71" s="132">
        <f>J71*'[1]прайс ВЕС'!$K$9</f>
        <v>95.7</v>
      </c>
      <c r="M71" s="135">
        <f>'[1]прайс ВЕС'!K69</f>
        <v>112.38</v>
      </c>
    </row>
    <row r="72" spans="1:105" s="14" customFormat="1" ht="20.100000000000001" customHeight="1">
      <c r="A72" s="158"/>
      <c r="B72" s="159" t="s">
        <v>100</v>
      </c>
      <c r="C72" s="129" t="str">
        <f>'[1]прайс ВЕС'!D70</f>
        <v>ящик</v>
      </c>
      <c r="D72" s="129">
        <f>'[1]прайс ВЕС'!E70</f>
        <v>20</v>
      </c>
      <c r="E72" s="129">
        <f>'[1]прайс ВЕС'!F70</f>
        <v>4</v>
      </c>
      <c r="F72" s="130">
        <f>'[1]прайс ВЕС'!H70</f>
        <v>3.2</v>
      </c>
      <c r="G72" s="131">
        <f>F72*'[1]прайс ВЕС'!$K$9</f>
        <v>92.800000000000011</v>
      </c>
      <c r="H72" s="160">
        <f t="shared" si="8"/>
        <v>3.25</v>
      </c>
      <c r="I72" s="131">
        <f>H72*'[1]прайс ВЕС'!$K$9</f>
        <v>94.25</v>
      </c>
      <c r="J72" s="160">
        <f t="shared" si="9"/>
        <v>3.3000000000000003</v>
      </c>
      <c r="K72" s="161"/>
      <c r="L72" s="132">
        <f>J72*'[1]прайс ВЕС'!$K$9</f>
        <v>95.7</v>
      </c>
      <c r="M72" s="135">
        <f>'[1]прайс ВЕС'!K70</f>
        <v>112.38</v>
      </c>
    </row>
    <row r="73" spans="1:105" s="14" customFormat="1" ht="20.100000000000001" customHeight="1">
      <c r="A73" s="158"/>
      <c r="B73" s="159" t="s">
        <v>101</v>
      </c>
      <c r="C73" s="129" t="str">
        <f>'[1]прайс ВЕС'!D71</f>
        <v>ящик</v>
      </c>
      <c r="D73" s="129">
        <f>'[1]прайс ВЕС'!E71</f>
        <v>20</v>
      </c>
      <c r="E73" s="129">
        <f>'[1]прайс ВЕС'!F71</f>
        <v>4</v>
      </c>
      <c r="F73" s="130">
        <f>'[1]прайс ВЕС'!H71</f>
        <v>3.2</v>
      </c>
      <c r="G73" s="131">
        <f>F73*'[1]прайс ВЕС'!$K$9</f>
        <v>92.800000000000011</v>
      </c>
      <c r="H73" s="160">
        <f t="shared" si="8"/>
        <v>3.25</v>
      </c>
      <c r="I73" s="131">
        <f>H73*'[1]прайс ВЕС'!$K$9</f>
        <v>94.25</v>
      </c>
      <c r="J73" s="160">
        <f t="shared" si="9"/>
        <v>3.3000000000000003</v>
      </c>
      <c r="K73" s="161"/>
      <c r="L73" s="132">
        <f>J73*'[1]прайс ВЕС'!$K$9</f>
        <v>95.7</v>
      </c>
      <c r="M73" s="135">
        <f>'[1]прайс ВЕС'!K71</f>
        <v>112.38</v>
      </c>
    </row>
    <row r="74" spans="1:105" s="14" customFormat="1" ht="20.100000000000001" customHeight="1">
      <c r="A74" s="158"/>
      <c r="B74" s="159" t="s">
        <v>58</v>
      </c>
      <c r="C74" s="129" t="str">
        <f>'[1]прайс ВЕС'!D72</f>
        <v>ящик</v>
      </c>
      <c r="D74" s="129">
        <f>'[1]прайс ВЕС'!E72</f>
        <v>20</v>
      </c>
      <c r="E74" s="129">
        <f>'[1]прайс ВЕС'!F72</f>
        <v>4</v>
      </c>
      <c r="F74" s="130">
        <f>'[1]прайс ВЕС'!H72</f>
        <v>3.2</v>
      </c>
      <c r="G74" s="131">
        <f>F74*'[1]прайс ВЕС'!$K$9</f>
        <v>92.800000000000011</v>
      </c>
      <c r="H74" s="160">
        <f t="shared" si="8"/>
        <v>3.25</v>
      </c>
      <c r="I74" s="131">
        <f>H74*'[1]прайс ВЕС'!$K$9</f>
        <v>94.25</v>
      </c>
      <c r="J74" s="160">
        <f t="shared" si="9"/>
        <v>3.3000000000000003</v>
      </c>
      <c r="K74" s="161"/>
      <c r="L74" s="132">
        <f>J74*'[1]прайс ВЕС'!$K$9</f>
        <v>95.7</v>
      </c>
      <c r="M74" s="135">
        <f>'[1]прайс ВЕС'!K72</f>
        <v>112.38</v>
      </c>
    </row>
    <row r="75" spans="1:105" s="14" customFormat="1" ht="20.100000000000001" customHeight="1">
      <c r="A75" s="158"/>
      <c r="B75" s="159" t="s">
        <v>59</v>
      </c>
      <c r="C75" s="129" t="str">
        <f>'[1]прайс ВЕС'!D73</f>
        <v>ящик</v>
      </c>
      <c r="D75" s="129">
        <f>'[1]прайс ВЕС'!E73</f>
        <v>20</v>
      </c>
      <c r="E75" s="129">
        <f>'[1]прайс ВЕС'!F73</f>
        <v>4</v>
      </c>
      <c r="F75" s="130">
        <f>'[1]прайс ВЕС'!H73</f>
        <v>2.5</v>
      </c>
      <c r="G75" s="131">
        <f>F75*'[1]прайс ВЕС'!$K$9</f>
        <v>72.5</v>
      </c>
      <c r="H75" s="160">
        <f t="shared" si="8"/>
        <v>2.5499999999999998</v>
      </c>
      <c r="I75" s="131">
        <f>H75*'[1]прайс ВЕС'!$K$9</f>
        <v>73.949999999999989</v>
      </c>
      <c r="J75" s="160">
        <f t="shared" si="9"/>
        <v>2.6</v>
      </c>
      <c r="K75" s="161"/>
      <c r="L75" s="132">
        <f>J75*'[1]прайс ВЕС'!$K$9</f>
        <v>75.400000000000006</v>
      </c>
      <c r="M75" s="135">
        <f>'[1]прайс ВЕС'!K73</f>
        <v>9.18</v>
      </c>
    </row>
    <row r="76" spans="1:105" s="14" customFormat="1" ht="20.100000000000001" customHeight="1">
      <c r="A76" s="158"/>
      <c r="B76" s="159" t="s">
        <v>60</v>
      </c>
      <c r="C76" s="129" t="str">
        <f>'[1]прайс ВЕС'!D74</f>
        <v>ящик</v>
      </c>
      <c r="D76" s="129">
        <f>'[1]прайс ВЕС'!E74</f>
        <v>20</v>
      </c>
      <c r="E76" s="129">
        <f>'[1]прайс ВЕС'!F74</f>
        <v>4</v>
      </c>
      <c r="F76" s="130">
        <f>'[1]прайс ВЕС'!H74</f>
        <v>5.3</v>
      </c>
      <c r="G76" s="131">
        <f>F76*'[1]прайс ВЕС'!$K$9</f>
        <v>153.69999999999999</v>
      </c>
      <c r="H76" s="160">
        <f t="shared" si="8"/>
        <v>5.35</v>
      </c>
      <c r="I76" s="131">
        <f>H76*'[1]прайс ВЕС'!$K$9</f>
        <v>155.14999999999998</v>
      </c>
      <c r="J76" s="160">
        <f t="shared" si="9"/>
        <v>5.3999999999999995</v>
      </c>
      <c r="K76" s="161"/>
      <c r="L76" s="132">
        <f>J76*'[1]прайс ВЕС'!$K$9</f>
        <v>156.6</v>
      </c>
      <c r="M76" s="135">
        <f>'[1]прайс ВЕС'!K74</f>
        <v>188.34</v>
      </c>
    </row>
    <row r="77" spans="1:105" s="14" customFormat="1" ht="20.100000000000001" customHeight="1">
      <c r="A77" s="158"/>
      <c r="B77" s="159" t="s">
        <v>61</v>
      </c>
      <c r="C77" s="129" t="str">
        <f>'[1]прайс ВЕС'!D75</f>
        <v>ящик</v>
      </c>
      <c r="D77" s="129">
        <f>'[1]прайс ВЕС'!E75</f>
        <v>20</v>
      </c>
      <c r="E77" s="129">
        <f>'[1]прайс ВЕС'!F75</f>
        <v>4</v>
      </c>
      <c r="F77" s="130">
        <f>'[1]прайс ВЕС'!H75</f>
        <v>4.8</v>
      </c>
      <c r="G77" s="131">
        <f>F77*'[1]прайс ВЕС'!$K$9</f>
        <v>139.19999999999999</v>
      </c>
      <c r="H77" s="160">
        <f t="shared" si="8"/>
        <v>4.8499999999999996</v>
      </c>
      <c r="I77" s="131">
        <f>H77*'[1]прайс ВЕС'!$K$9</f>
        <v>140.64999999999998</v>
      </c>
      <c r="J77" s="160">
        <f>F77+0.1</f>
        <v>4.8999999999999995</v>
      </c>
      <c r="K77" s="161"/>
      <c r="L77" s="132">
        <f>J77*'[1]прайс ВЕС'!$K$9</f>
        <v>142.1</v>
      </c>
      <c r="M77" s="135">
        <f>'[1]прайс ВЕС'!K75</f>
        <v>168.9</v>
      </c>
    </row>
    <row r="78" spans="1:105" s="14" customFormat="1" ht="20.100000000000001" customHeight="1">
      <c r="A78" s="158"/>
      <c r="B78" s="159" t="s">
        <v>62</v>
      </c>
      <c r="C78" s="129" t="str">
        <f>'[1]прайс ВЕС'!D76</f>
        <v>ящик</v>
      </c>
      <c r="D78" s="129">
        <f>'[1]прайс ВЕС'!E76</f>
        <v>20</v>
      </c>
      <c r="E78" s="129">
        <f>'[1]прайс ВЕС'!F76</f>
        <v>4</v>
      </c>
      <c r="F78" s="130">
        <f>'[1]прайс ВЕС'!H76</f>
        <v>4.7</v>
      </c>
      <c r="G78" s="131">
        <f>F78*'[1]прайс ВЕС'!$K$9</f>
        <v>136.30000000000001</v>
      </c>
      <c r="H78" s="160">
        <f>F78+0.05</f>
        <v>4.75</v>
      </c>
      <c r="I78" s="131">
        <f>H78*'[1]прайс ВЕС'!$K$9</f>
        <v>137.75</v>
      </c>
      <c r="J78" s="160">
        <f>F78+0.1</f>
        <v>4.8</v>
      </c>
      <c r="K78" s="161"/>
      <c r="L78" s="132">
        <f>J78*'[1]прайс ВЕС'!$K$9</f>
        <v>139.19999999999999</v>
      </c>
      <c r="M78" s="135">
        <f>'[1]прайс ВЕС'!K76</f>
        <v>165</v>
      </c>
    </row>
    <row r="79" spans="1:105" s="14" customFormat="1" ht="20.100000000000001" customHeight="1">
      <c r="A79" s="158"/>
      <c r="B79" s="159" t="s">
        <v>63</v>
      </c>
      <c r="C79" s="129" t="str">
        <f>'[1]прайс ВЕС'!D77</f>
        <v>ящик</v>
      </c>
      <c r="D79" s="129">
        <f>'[1]прайс ВЕС'!E77</f>
        <v>20</v>
      </c>
      <c r="E79" s="129">
        <f>'[1]прайс ВЕС'!F77</f>
        <v>4</v>
      </c>
      <c r="F79" s="130">
        <f>'[1]прайс ВЕС'!H77</f>
        <v>4.5</v>
      </c>
      <c r="G79" s="131">
        <f>F79*'[1]прайс ВЕС'!$K$9</f>
        <v>130.5</v>
      </c>
      <c r="H79" s="160">
        <f>F79+0.05</f>
        <v>4.55</v>
      </c>
      <c r="I79" s="131">
        <f>H79*'[1]прайс ВЕС'!$K$9</f>
        <v>131.94999999999999</v>
      </c>
      <c r="J79" s="160">
        <f>F79+0.1</f>
        <v>4.5999999999999996</v>
      </c>
      <c r="K79" s="161"/>
      <c r="L79" s="132">
        <f>J79*'[1]прайс ВЕС'!$K$9</f>
        <v>133.39999999999998</v>
      </c>
      <c r="M79" s="135">
        <f>'[1]прайс ВЕС'!K77</f>
        <v>168</v>
      </c>
    </row>
    <row r="80" spans="1:105" s="14" customFormat="1" ht="20.100000000000001" customHeight="1">
      <c r="A80" s="158"/>
      <c r="B80" s="159" t="s">
        <v>64</v>
      </c>
      <c r="C80" s="129" t="str">
        <f>'[1]прайс ВЕС'!D78</f>
        <v>ящик</v>
      </c>
      <c r="D80" s="129">
        <f>'[1]прайс ВЕС'!E78</f>
        <v>20</v>
      </c>
      <c r="E80" s="129">
        <f>'[1]прайс ВЕС'!F78</f>
        <v>4</v>
      </c>
      <c r="F80" s="130">
        <f>'[1]прайс ВЕС'!H78</f>
        <v>2.5</v>
      </c>
      <c r="G80" s="131">
        <f>F80*'[1]прайс ВЕС'!$K$9</f>
        <v>72.5</v>
      </c>
      <c r="H80" s="160">
        <f>F80+0.05</f>
        <v>2.5499999999999998</v>
      </c>
      <c r="I80" s="131">
        <f>H80*'[1]прайс ВЕС'!$K$9</f>
        <v>73.949999999999989</v>
      </c>
      <c r="J80" s="160">
        <f>F80+0.1</f>
        <v>2.6</v>
      </c>
      <c r="K80" s="161"/>
      <c r="L80" s="132">
        <f>J80*'[1]прайс ВЕС'!$K$9</f>
        <v>75.400000000000006</v>
      </c>
      <c r="M80" s="135">
        <f>'[1]прайс ВЕС'!K78</f>
        <v>9.81</v>
      </c>
    </row>
    <row r="81" spans="1:40" s="14" customFormat="1" ht="20.100000000000001" customHeight="1">
      <c r="A81" s="186" t="s">
        <v>32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</row>
    <row r="82" spans="1:40" s="14" customFormat="1" ht="19.5" customHeight="1">
      <c r="A82" s="11"/>
      <c r="B82" s="20" t="s">
        <v>37</v>
      </c>
      <c r="C82" s="11" t="str">
        <f>'[1]прайс ВЕС'!D80</f>
        <v>мешок</v>
      </c>
      <c r="D82" s="11">
        <f>'[1]прайс ВЕС'!E80</f>
        <v>4</v>
      </c>
      <c r="E82" s="11">
        <f>'[1]прайс ВЕС'!F80</f>
        <v>1</v>
      </c>
      <c r="F82" s="12">
        <f>'[1]прайс ВЕС'!H80</f>
        <v>2.7</v>
      </c>
      <c r="G82" s="42">
        <f>F82*'[1]прайс ВЕС'!$K$9</f>
        <v>78.300000000000011</v>
      </c>
      <c r="H82" s="12">
        <f>F82+0.05</f>
        <v>2.75</v>
      </c>
      <c r="I82" s="42">
        <f>H82*'[1]прайс ВЕС'!$K$9</f>
        <v>79.75</v>
      </c>
      <c r="J82" s="12">
        <f>F82+0.1</f>
        <v>2.8000000000000003</v>
      </c>
      <c r="K82" s="11"/>
      <c r="L82" s="13">
        <f>J82*'[1]прайс ВЕС'!$K$9</f>
        <v>81.2</v>
      </c>
      <c r="M82" s="43">
        <f>'[1]прайс ВЕС'!K80</f>
        <v>99.12</v>
      </c>
    </row>
    <row r="83" spans="1:40" s="14" customFormat="1" ht="19.5" customHeight="1">
      <c r="A83" s="23"/>
      <c r="B83" s="20" t="s">
        <v>52</v>
      </c>
      <c r="C83" s="11" t="str">
        <f>'[1]прайс ВЕС'!D81</f>
        <v>мешок</v>
      </c>
      <c r="D83" s="11">
        <f>'[1]прайс ВЕС'!E81</f>
        <v>25</v>
      </c>
      <c r="E83" s="11">
        <f>'[1]прайс ВЕС'!F81</f>
        <v>1</v>
      </c>
      <c r="F83" s="12">
        <f>'[1]прайс ВЕС'!H81</f>
        <v>2.1</v>
      </c>
      <c r="G83" s="42">
        <f>F83*'[1]прайс ВЕС'!$K$9</f>
        <v>60.900000000000006</v>
      </c>
      <c r="H83" s="12">
        <f>F83+0.05</f>
        <v>2.15</v>
      </c>
      <c r="I83" s="42">
        <f>H83*'[1]прайс ВЕС'!$K$9</f>
        <v>62.349999999999994</v>
      </c>
      <c r="J83" s="12">
        <f>F83+0.1</f>
        <v>2.2000000000000002</v>
      </c>
      <c r="K83" s="23"/>
      <c r="L83" s="13">
        <f>J83*'[1]прайс ВЕС'!$K$9</f>
        <v>63.800000000000004</v>
      </c>
      <c r="M83" s="43">
        <f>'[1]прайс ВЕС'!K81</f>
        <v>71.7</v>
      </c>
    </row>
    <row r="84" spans="1:40" s="14" customFormat="1" ht="19.5" customHeight="1">
      <c r="A84" s="23"/>
      <c r="B84" s="20" t="s">
        <v>133</v>
      </c>
      <c r="C84" s="11" t="s">
        <v>56</v>
      </c>
      <c r="D84" s="11">
        <v>25</v>
      </c>
      <c r="E84" s="11">
        <v>1</v>
      </c>
      <c r="F84" s="12">
        <f>'[1]прайс ВЕС'!H82</f>
        <v>1.75</v>
      </c>
      <c r="G84" s="42">
        <f>F84*'[1]прайс ВЕС'!$K$9</f>
        <v>50.75</v>
      </c>
      <c r="H84" s="12">
        <f>F84+0.05</f>
        <v>1.8</v>
      </c>
      <c r="I84" s="42">
        <f>H84*'[1]прайс ВЕС'!$K$9</f>
        <v>52.2</v>
      </c>
      <c r="J84" s="12">
        <f>F84+0.1</f>
        <v>1.85</v>
      </c>
      <c r="K84" s="23"/>
      <c r="L84" s="13">
        <f>J84*'[1]прайс ВЕС'!$K$9</f>
        <v>53.650000000000006</v>
      </c>
      <c r="M84" s="43">
        <f>'[1]прайс ВЕС'!K82</f>
        <v>57.66</v>
      </c>
    </row>
    <row r="85" spans="1:40" s="134" customFormat="1" ht="19.5" customHeight="1">
      <c r="A85" s="162"/>
      <c r="B85" s="142" t="s">
        <v>132</v>
      </c>
      <c r="C85" s="129" t="s">
        <v>56</v>
      </c>
      <c r="D85" s="129">
        <v>25</v>
      </c>
      <c r="E85" s="129">
        <v>1</v>
      </c>
      <c r="F85" s="130">
        <f>'[1]прайс ВЕС'!H83</f>
        <v>1.55</v>
      </c>
      <c r="G85" s="131">
        <f>F85*'[1]прайс ВЕС'!$K$9</f>
        <v>44.95</v>
      </c>
      <c r="H85" s="130">
        <f>F85+0.05</f>
        <v>1.6</v>
      </c>
      <c r="I85" s="131">
        <f>H85*'[1]прайс ВЕС'!$K$9</f>
        <v>46.400000000000006</v>
      </c>
      <c r="J85" s="130">
        <f>F85+0.1</f>
        <v>1.6500000000000001</v>
      </c>
      <c r="K85" s="162"/>
      <c r="L85" s="132">
        <f>J85*'[1]прайс ВЕС'!$K$9</f>
        <v>47.85</v>
      </c>
      <c r="M85" s="135">
        <f>'[1]прайс ВЕС'!K83</f>
        <v>50.34</v>
      </c>
    </row>
    <row r="86" spans="1:40" s="32" customFormat="1" ht="19.5" customHeight="1">
      <c r="A86" s="30"/>
      <c r="B86" s="31"/>
      <c r="C86" s="11">
        <f>'[1]прайс ВЕС'!D84</f>
        <v>0</v>
      </c>
      <c r="D86" s="11">
        <f>'[1]прайс ВЕС'!E84</f>
        <v>0</v>
      </c>
      <c r="E86" s="11">
        <f>'[1]прайс ВЕС'!F84</f>
        <v>0</v>
      </c>
      <c r="F86" s="12">
        <f>'[1]прайс ВЕС'!H84</f>
        <v>0</v>
      </c>
      <c r="G86" s="42">
        <f>F86*'[1]прайс ВЕС'!$K$9</f>
        <v>0</v>
      </c>
      <c r="H86" s="12"/>
      <c r="I86" s="42"/>
      <c r="J86" s="12"/>
      <c r="K86" s="30"/>
      <c r="L86" s="13">
        <f>J86*'[1]прайс ВЕС'!$K$9</f>
        <v>0</v>
      </c>
      <c r="M86" s="43">
        <f>'[1]прайс ВЕС'!K84</f>
        <v>0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s="32" customFormat="1" ht="19.5" customHeight="1">
      <c r="A87" s="30"/>
      <c r="B87" s="31" t="s">
        <v>120</v>
      </c>
      <c r="C87" s="11" t="str">
        <f>'[1]прайс ВЕС'!D85</f>
        <v>ящик</v>
      </c>
      <c r="D87" s="11">
        <f>'[1]прайс ВЕС'!E85</f>
        <v>22.68</v>
      </c>
      <c r="E87" s="11">
        <f>'[1]прайс ВЕС'!F85</f>
        <v>1</v>
      </c>
      <c r="F87" s="12">
        <f>'[1]прайс ВЕС'!H85</f>
        <v>13.5</v>
      </c>
      <c r="G87" s="42">
        <f>F87*'[1]прайс ВЕС'!$K$9</f>
        <v>391.5</v>
      </c>
      <c r="H87" s="12">
        <f>F87+0.05</f>
        <v>13.55</v>
      </c>
      <c r="I87" s="42">
        <f>H87*'[1]прайс ВЕС'!$K$9</f>
        <v>392.95000000000005</v>
      </c>
      <c r="J87" s="12">
        <f>F87+0.1</f>
        <v>13.6</v>
      </c>
      <c r="K87" s="30"/>
      <c r="L87" s="13">
        <f>J87*'[1]прайс ВЕС'!$K$9</f>
        <v>394.4</v>
      </c>
      <c r="M87" s="43">
        <f>'[1]прайс ВЕС'!K85</f>
        <v>509.76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s="32" customFormat="1" ht="19.5" customHeight="1">
      <c r="A88" s="30"/>
      <c r="B88" s="31"/>
      <c r="C88" s="11">
        <f>'[1]прайс ВЕС'!D86</f>
        <v>0</v>
      </c>
      <c r="D88" s="11">
        <f>'[1]прайс ВЕС'!E86</f>
        <v>0</v>
      </c>
      <c r="E88" s="11">
        <f>'[1]прайс ВЕС'!F86</f>
        <v>0</v>
      </c>
      <c r="F88" s="12">
        <f>'[1]прайс ВЕС'!H86</f>
        <v>0</v>
      </c>
      <c r="G88" s="42">
        <f>F88*'[1]прайс ВЕС'!$K$9</f>
        <v>0</v>
      </c>
      <c r="H88" s="12"/>
      <c r="I88" s="42"/>
      <c r="J88" s="12"/>
      <c r="K88" s="30"/>
      <c r="L88" s="13">
        <f>J88*'[1]прайс ВЕС'!$K$9</f>
        <v>0</v>
      </c>
      <c r="M88" s="43">
        <f>'[1]прайс ВЕС'!K86</f>
        <v>0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s="32" customFormat="1" ht="19.5" customHeight="1">
      <c r="A89" s="30"/>
      <c r="B89" s="31" t="s">
        <v>119</v>
      </c>
      <c r="C89" s="11" t="str">
        <f>'[1]прайс ВЕС'!D87</f>
        <v>ящик</v>
      </c>
      <c r="D89" s="11">
        <f>'[1]прайс ВЕС'!E87</f>
        <v>10</v>
      </c>
      <c r="E89" s="11">
        <f>'[1]прайс ВЕС'!F87</f>
        <v>1</v>
      </c>
      <c r="F89" s="12">
        <f>'[1]прайс ВЕС'!H87</f>
        <v>12</v>
      </c>
      <c r="G89" s="42">
        <f>F89*'[1]прайс ВЕС'!$K$9</f>
        <v>348</v>
      </c>
      <c r="H89" s="12">
        <f>F89+0.05</f>
        <v>12.05</v>
      </c>
      <c r="I89" s="42">
        <f>H89*'[1]прайс ВЕС'!$K$9</f>
        <v>349.45000000000005</v>
      </c>
      <c r="J89" s="12">
        <f>F89+0.1</f>
        <v>12.1</v>
      </c>
      <c r="K89" s="30"/>
      <c r="L89" s="13">
        <f>J89*'[1]прайс ВЕС'!$K$9</f>
        <v>350.9</v>
      </c>
      <c r="M89" s="43">
        <f>'[1]прайс ВЕС'!K87</f>
        <v>385.26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s="32" customFormat="1" ht="19.5" customHeight="1">
      <c r="A90" s="30"/>
      <c r="B90" s="31"/>
      <c r="C90" s="11"/>
      <c r="D90" s="11"/>
      <c r="E90" s="11"/>
      <c r="F90" s="12"/>
      <c r="G90" s="42"/>
      <c r="H90" s="12"/>
      <c r="I90" s="42"/>
      <c r="J90" s="12"/>
      <c r="K90" s="30"/>
      <c r="L90" s="13"/>
      <c r="M90" s="43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s="32" customFormat="1" ht="19.5" customHeight="1">
      <c r="A91" s="30"/>
      <c r="B91" s="31" t="s">
        <v>128</v>
      </c>
      <c r="C91" s="11" t="s">
        <v>95</v>
      </c>
      <c r="D91" s="11">
        <v>22.68</v>
      </c>
      <c r="E91" s="11">
        <v>1</v>
      </c>
      <c r="F91" s="12">
        <f>'[1]прайс ВЕС'!H89</f>
        <v>8.9</v>
      </c>
      <c r="G91" s="42">
        <f>F91*'[1]прайс ВЕС'!$K$9</f>
        <v>258.10000000000002</v>
      </c>
      <c r="H91" s="12">
        <f>F91+0.05</f>
        <v>8.9500000000000011</v>
      </c>
      <c r="I91" s="42">
        <f>H91*'[1]прайс ВЕС'!$K$9</f>
        <v>259.55</v>
      </c>
      <c r="J91" s="12">
        <f>F91+0.1</f>
        <v>9</v>
      </c>
      <c r="K91" s="30"/>
      <c r="L91" s="13">
        <f>J91*'[1]прайс ВЕС'!$K$9</f>
        <v>261</v>
      </c>
      <c r="M91" s="43">
        <f>'[1]прайс ВЕС'!K89</f>
        <v>324.42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s="32" customFormat="1" ht="19.5" customHeight="1">
      <c r="A92" s="30"/>
      <c r="B92" s="31"/>
      <c r="C92" s="11"/>
      <c r="D92" s="11"/>
      <c r="E92" s="11"/>
      <c r="F92" s="12"/>
      <c r="G92" s="42"/>
      <c r="H92" s="12"/>
      <c r="I92" s="42"/>
      <c r="J92" s="12"/>
      <c r="K92" s="30"/>
      <c r="L92" s="13"/>
      <c r="M92" s="43">
        <f>'[1]прайс ВЕС'!K90</f>
        <v>0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s="14" customFormat="1" ht="20.100000000000001" customHeight="1">
      <c r="A93" s="11"/>
      <c r="B93" s="47" t="s">
        <v>38</v>
      </c>
      <c r="C93" s="11" t="str">
        <f>'[1]прайс ВЕС'!D91</f>
        <v>мешок</v>
      </c>
      <c r="D93" s="11">
        <f>'[1]прайс ВЕС'!E91</f>
        <v>5</v>
      </c>
      <c r="E93" s="11">
        <f>'[1]прайс ВЕС'!F91</f>
        <v>1</v>
      </c>
      <c r="F93" s="12">
        <f>'[1]прайс ВЕС'!H91</f>
        <v>11.2</v>
      </c>
      <c r="G93" s="42">
        <f>F93*'[1]прайс ВЕС'!$K$9</f>
        <v>324.79999999999995</v>
      </c>
      <c r="H93" s="19">
        <f>F93+0.05</f>
        <v>11.25</v>
      </c>
      <c r="I93" s="42">
        <f>H93*'[1]прайс ВЕС'!$K$9</f>
        <v>326.25</v>
      </c>
      <c r="J93" s="19">
        <f>F93+0.1</f>
        <v>11.299999999999999</v>
      </c>
      <c r="K93" s="11"/>
      <c r="L93" s="13">
        <f>J93*'[1]прайс ВЕС'!$K$9</f>
        <v>327.7</v>
      </c>
      <c r="M93" s="43">
        <f>'[1]прайс ВЕС'!K91</f>
        <v>435.78</v>
      </c>
    </row>
    <row r="94" spans="1:40" s="14" customFormat="1" ht="20.100000000000001" customHeight="1">
      <c r="A94" s="18"/>
      <c r="B94" s="47"/>
      <c r="C94" s="11">
        <f>'[1]прайс ВЕС'!D92</f>
        <v>0</v>
      </c>
      <c r="D94" s="11">
        <f>'[1]прайс ВЕС'!E92</f>
        <v>0</v>
      </c>
      <c r="E94" s="11">
        <f>'[1]прайс ВЕС'!F92</f>
        <v>0</v>
      </c>
      <c r="F94" s="12">
        <f>'[1]прайс ВЕС'!H92</f>
        <v>0</v>
      </c>
      <c r="G94" s="42">
        <f>F94*'[1]прайс ВЕС'!$K$9</f>
        <v>0</v>
      </c>
      <c r="H94" s="19"/>
      <c r="I94" s="42">
        <f>H94*'[1]прайс ВЕС'!$K$9</f>
        <v>0</v>
      </c>
      <c r="J94" s="19"/>
      <c r="K94" s="11"/>
      <c r="L94" s="13">
        <f>J94*'[1]прайс ВЕС'!$K$9</f>
        <v>0</v>
      </c>
      <c r="M94" s="43">
        <f>'[1]прайс ВЕС'!K92</f>
        <v>0</v>
      </c>
    </row>
    <row r="95" spans="1:40" s="14" customFormat="1" ht="20.100000000000001" customHeight="1">
      <c r="A95" s="18"/>
      <c r="B95" s="47" t="s">
        <v>39</v>
      </c>
      <c r="C95" s="11" t="str">
        <f>'[1]прайс ВЕС'!D93</f>
        <v>банка</v>
      </c>
      <c r="D95" s="11" t="str">
        <f>'[1]прайс ВЕС'!E93</f>
        <v>ящик</v>
      </c>
      <c r="E95" s="11">
        <f>'[1]прайс ВЕС'!F93</f>
        <v>12</v>
      </c>
      <c r="F95" s="12">
        <f>'[1]прайс ВЕС'!H93</f>
        <v>1.1499999999999999</v>
      </c>
      <c r="G95" s="42">
        <f>F95*'[1]прайс ВЕС'!$K$9</f>
        <v>33.349999999999994</v>
      </c>
      <c r="H95" s="19">
        <f>F95+0.05</f>
        <v>1.2</v>
      </c>
      <c r="I95" s="42">
        <f>H95*'[1]прайс ВЕС'!$K$9</f>
        <v>34.799999999999997</v>
      </c>
      <c r="J95" s="19">
        <f>F95+0.1</f>
        <v>1.25</v>
      </c>
      <c r="K95" s="11"/>
      <c r="L95" s="13">
        <f>J95*'[1]прайс ВЕС'!$K$9</f>
        <v>36.25</v>
      </c>
      <c r="M95" s="43">
        <f>'[1]прайс ВЕС'!K93</f>
        <v>41.1</v>
      </c>
    </row>
    <row r="96" spans="1:40" s="14" customFormat="1" ht="20.100000000000001" customHeight="1">
      <c r="A96" s="18"/>
      <c r="B96" s="47" t="s">
        <v>106</v>
      </c>
      <c r="C96" s="11" t="str">
        <f>'[1]прайс ВЕС'!D94</f>
        <v>банка</v>
      </c>
      <c r="D96" s="11" t="str">
        <f>'[1]прайс ВЕС'!E94</f>
        <v>ящик</v>
      </c>
      <c r="E96" s="11">
        <f>'[1]прайс ВЕС'!F94</f>
        <v>12</v>
      </c>
      <c r="F96" s="12">
        <f>'[1]прайс ВЕС'!H94</f>
        <v>1.05</v>
      </c>
      <c r="G96" s="42">
        <f>F96*'[1]прайс ВЕС'!$K$9</f>
        <v>30.450000000000003</v>
      </c>
      <c r="H96" s="19">
        <f>F96+0.05</f>
        <v>1.1000000000000001</v>
      </c>
      <c r="I96" s="42">
        <f>H96*'[1]прайс ВЕС'!$K$9</f>
        <v>31.900000000000002</v>
      </c>
      <c r="J96" s="19">
        <f>F96+0.1</f>
        <v>1.1500000000000001</v>
      </c>
      <c r="K96" s="11"/>
      <c r="L96" s="13">
        <f>J96*'[1]прайс ВЕС'!$K$9</f>
        <v>33.35</v>
      </c>
      <c r="M96" s="43">
        <f>'[1]прайс ВЕС'!K94</f>
        <v>38.82</v>
      </c>
    </row>
    <row r="97" spans="1:40" s="14" customFormat="1" ht="20.100000000000001" customHeight="1">
      <c r="A97" s="18"/>
      <c r="B97" s="47"/>
      <c r="C97" s="11">
        <f>'[1]прайс ВЕС'!D95</f>
        <v>0</v>
      </c>
      <c r="D97" s="11">
        <f>'[1]прайс ВЕС'!E95</f>
        <v>0</v>
      </c>
      <c r="E97" s="11">
        <f>'[1]прайс ВЕС'!F95</f>
        <v>0</v>
      </c>
      <c r="F97" s="12">
        <f>'[1]прайс ВЕС'!H95</f>
        <v>0</v>
      </c>
      <c r="G97" s="42">
        <f>F97*'[1]прайс ВЕС'!$K$9</f>
        <v>0</v>
      </c>
      <c r="H97" s="19"/>
      <c r="I97" s="42">
        <f>H97*'[1]прайс ВЕС'!$K$9</f>
        <v>0</v>
      </c>
      <c r="J97" s="19"/>
      <c r="K97" s="11"/>
      <c r="L97" s="13">
        <f>J97*'[1]прайс ВЕС'!$K$9</f>
        <v>0</v>
      </c>
      <c r="M97" s="43">
        <f>'[1]прайс ВЕС'!K95</f>
        <v>0</v>
      </c>
    </row>
    <row r="98" spans="1:40" s="14" customFormat="1" ht="20.100000000000001" customHeight="1">
      <c r="A98" s="18"/>
      <c r="B98" s="20" t="s">
        <v>66</v>
      </c>
      <c r="C98" s="11" t="str">
        <f>'[1]прайс ВЕС'!D96</f>
        <v>банка</v>
      </c>
      <c r="D98" s="11" t="str">
        <f>'[1]прайс ВЕС'!E96</f>
        <v>ящик</v>
      </c>
      <c r="E98" s="11">
        <f>'[1]прайс ВЕС'!F96</f>
        <v>12</v>
      </c>
      <c r="F98" s="12">
        <f>'[1]прайс ВЕС'!H96</f>
        <v>0.62</v>
      </c>
      <c r="G98" s="42">
        <f>F98*'[1]прайс ВЕС'!$K$9</f>
        <v>17.98</v>
      </c>
      <c r="H98" s="19">
        <f>F98+0.05</f>
        <v>0.67</v>
      </c>
      <c r="I98" s="42">
        <f>H98*'[1]прайс ВЕС'!$K$9</f>
        <v>19.43</v>
      </c>
      <c r="J98" s="19">
        <f>F98+0.1</f>
        <v>0.72</v>
      </c>
      <c r="K98" s="11"/>
      <c r="L98" s="13">
        <f>J98*'[1]прайс ВЕС'!$K$9</f>
        <v>20.88</v>
      </c>
      <c r="M98" s="43">
        <f>'[1]прайс ВЕС'!K96</f>
        <v>20.100000000000001</v>
      </c>
    </row>
    <row r="99" spans="1:40" s="14" customFormat="1" ht="20.100000000000001" customHeight="1">
      <c r="A99" s="18"/>
      <c r="B99" s="20" t="s">
        <v>67</v>
      </c>
      <c r="C99" s="11" t="str">
        <f>'[1]прайс ВЕС'!D97</f>
        <v>банка</v>
      </c>
      <c r="D99" s="11" t="str">
        <f>'[1]прайс ВЕС'!E97</f>
        <v>ящик</v>
      </c>
      <c r="E99" s="11">
        <f>'[1]прайс ВЕС'!F97</f>
        <v>12</v>
      </c>
      <c r="F99" s="12">
        <f>'[1]прайс ВЕС'!H97</f>
        <v>0.62</v>
      </c>
      <c r="G99" s="42">
        <f>F99*'[1]прайс ВЕС'!$K$9</f>
        <v>17.98</v>
      </c>
      <c r="H99" s="19">
        <f>F99+0.05</f>
        <v>0.67</v>
      </c>
      <c r="I99" s="42">
        <f>H99*'[1]прайс ВЕС'!$K$9</f>
        <v>19.43</v>
      </c>
      <c r="J99" s="19">
        <f>F99+0.1</f>
        <v>0.72</v>
      </c>
      <c r="K99" s="11"/>
      <c r="L99" s="13">
        <f>J99*'[1]прайс ВЕС'!$K$9</f>
        <v>20.88</v>
      </c>
      <c r="M99" s="43">
        <f>'[1]прайс ВЕС'!K97</f>
        <v>20.82</v>
      </c>
    </row>
    <row r="100" spans="1:40" s="14" customFormat="1" ht="20.100000000000001" customHeight="1">
      <c r="A100" s="18"/>
      <c r="B100" s="47"/>
      <c r="C100" s="11">
        <f>'[1]прайс ВЕС'!D98</f>
        <v>0</v>
      </c>
      <c r="D100" s="11">
        <f>'[1]прайс ВЕС'!E98</f>
        <v>0</v>
      </c>
      <c r="E100" s="11">
        <f>'[1]прайс ВЕС'!F98</f>
        <v>0</v>
      </c>
      <c r="F100" s="12">
        <f>'[1]прайс ВЕС'!H98</f>
        <v>0</v>
      </c>
      <c r="G100" s="42">
        <f>F100*'[1]прайс ВЕС'!$K$9</f>
        <v>0</v>
      </c>
      <c r="H100" s="19"/>
      <c r="I100" s="42">
        <f>H100*'[1]прайс ВЕС'!$K$9</f>
        <v>0</v>
      </c>
      <c r="J100" s="19"/>
      <c r="K100" s="11"/>
      <c r="L100" s="13">
        <f>J100*'[1]прайс ВЕС'!$K$9</f>
        <v>0</v>
      </c>
      <c r="M100" s="43">
        <f>'[1]прайс ВЕС'!K98</f>
        <v>0</v>
      </c>
    </row>
    <row r="101" spans="1:40" s="14" customFormat="1" ht="20.100000000000001" customHeight="1">
      <c r="A101" s="18"/>
      <c r="B101" s="20" t="s">
        <v>40</v>
      </c>
      <c r="C101" s="11" t="str">
        <f>'[1]прайс ВЕС'!D99</f>
        <v>мешок</v>
      </c>
      <c r="D101" s="11">
        <f>'[1]прайс ВЕС'!E99</f>
        <v>20</v>
      </c>
      <c r="E101" s="11">
        <f>'[1]прайс ВЕС'!F99</f>
        <v>10</v>
      </c>
      <c r="F101" s="12">
        <f>'[1]прайс ВЕС'!H99</f>
        <v>2</v>
      </c>
      <c r="G101" s="42">
        <f>F101*'[1]прайс ВЕС'!$K$9</f>
        <v>58</v>
      </c>
      <c r="H101" s="19">
        <f>F101+0.05</f>
        <v>2.0499999999999998</v>
      </c>
      <c r="I101" s="42">
        <f>H101*'[1]прайс ВЕС'!$K$9</f>
        <v>59.449999999999996</v>
      </c>
      <c r="J101" s="19">
        <f>F101+0.1</f>
        <v>2.1</v>
      </c>
      <c r="K101" s="11"/>
      <c r="L101" s="13">
        <f>J101*'[1]прайс ВЕС'!$K$9</f>
        <v>60.900000000000006</v>
      </c>
      <c r="M101" s="43">
        <f>'[1]прайс ВЕС'!K99</f>
        <v>70.739999999999995</v>
      </c>
    </row>
    <row r="102" spans="1:40" s="14" customFormat="1" ht="19.5" customHeight="1">
      <c r="A102" s="18"/>
      <c r="B102" s="20"/>
      <c r="C102" s="11"/>
      <c r="D102" s="11"/>
      <c r="E102" s="11"/>
      <c r="F102" s="12"/>
      <c r="G102" s="42"/>
      <c r="H102" s="19"/>
      <c r="I102" s="42"/>
      <c r="J102" s="19"/>
      <c r="K102" s="11"/>
      <c r="L102" s="13"/>
      <c r="M102" s="43">
        <f>'[1]прайс ВЕС'!K100</f>
        <v>0</v>
      </c>
    </row>
    <row r="103" spans="1:40" s="14" customFormat="1" ht="20.100000000000001" customHeight="1">
      <c r="A103" s="18"/>
      <c r="B103" s="20" t="s">
        <v>141</v>
      </c>
      <c r="C103" s="11" t="str">
        <f>'[1]прайс ВЕС'!D101</f>
        <v>мешок</v>
      </c>
      <c r="D103" s="11">
        <v>25</v>
      </c>
      <c r="E103" s="11">
        <f>'[1]прайс ВЕС'!F101</f>
        <v>1</v>
      </c>
      <c r="F103" s="12">
        <f>'[1]прайс ВЕС'!H101</f>
        <v>1.7</v>
      </c>
      <c r="G103" s="42">
        <f>F103*'[1]прайс ВЕС'!$K$9</f>
        <v>49.3</v>
      </c>
      <c r="H103" s="12">
        <f>F103+0.05</f>
        <v>1.75</v>
      </c>
      <c r="I103" s="42">
        <f>H103*'[1]прайс ВЕС'!$K$9</f>
        <v>50.75</v>
      </c>
      <c r="J103" s="12">
        <f>F103+0.1</f>
        <v>1.8</v>
      </c>
      <c r="K103" s="11"/>
      <c r="L103" s="13">
        <f>J103*'[1]прайс ВЕС'!$K$9</f>
        <v>52.2</v>
      </c>
      <c r="M103" s="43">
        <f>'[1]прайс ВЕС'!K101</f>
        <v>55.64</v>
      </c>
    </row>
    <row r="104" spans="1:40" s="14" customFormat="1" ht="20.100000000000001" customHeight="1">
      <c r="A104" s="18"/>
      <c r="B104" s="20"/>
      <c r="C104" s="11"/>
      <c r="D104" s="11"/>
      <c r="E104" s="11"/>
      <c r="F104" s="12"/>
      <c r="G104" s="42"/>
      <c r="H104" s="19"/>
      <c r="I104" s="42"/>
      <c r="J104" s="19"/>
      <c r="K104" s="11"/>
      <c r="L104" s="13"/>
      <c r="M104" s="43">
        <f>'[1]прайс ВЕС'!K102</f>
        <v>0</v>
      </c>
    </row>
    <row r="105" spans="1:40" s="14" customFormat="1" ht="20.100000000000001" customHeight="1">
      <c r="A105" s="18"/>
      <c r="B105" s="20" t="s">
        <v>53</v>
      </c>
      <c r="C105" s="11" t="str">
        <f>'[1]прайс ВЕС'!D103</f>
        <v>мешок</v>
      </c>
      <c r="D105" s="11">
        <f>'[1]прайс ВЕС'!E103</f>
        <v>25</v>
      </c>
      <c r="E105" s="11">
        <f>'[1]прайс ВЕС'!F103</f>
        <v>1</v>
      </c>
      <c r="F105" s="12">
        <f>'[1]прайс ВЕС'!H103</f>
        <v>1.95</v>
      </c>
      <c r="G105" s="42">
        <f>F105*'[1]прайс ВЕС'!$K$9</f>
        <v>56.55</v>
      </c>
      <c r="H105" s="12">
        <f>F105+0.05</f>
        <v>2</v>
      </c>
      <c r="I105" s="42">
        <f>H105*'[1]прайс ВЕС'!$K$9</f>
        <v>58</v>
      </c>
      <c r="J105" s="12">
        <f>F105+0.1</f>
        <v>2.0499999999999998</v>
      </c>
      <c r="K105" s="11"/>
      <c r="L105" s="13">
        <f>J105*'[1]прайс ВЕС'!$K$9</f>
        <v>59.449999999999996</v>
      </c>
      <c r="M105" s="43">
        <f>'[1]прайс ВЕС'!K103</f>
        <v>61.32</v>
      </c>
    </row>
    <row r="106" spans="1:40" s="14" customFormat="1" ht="20.100000000000001" customHeight="1">
      <c r="A106" s="18"/>
      <c r="B106" s="20"/>
      <c r="C106" s="11">
        <f>'[1]прайс ВЕС'!D104</f>
        <v>0</v>
      </c>
      <c r="D106" s="11">
        <f>'[1]прайс ВЕС'!E104</f>
        <v>0</v>
      </c>
      <c r="E106" s="11">
        <f>'[1]прайс ВЕС'!F104</f>
        <v>0</v>
      </c>
      <c r="F106" s="12">
        <f>'[1]прайс ВЕС'!H104</f>
        <v>0</v>
      </c>
      <c r="G106" s="42">
        <f>F106*'[1]прайс ВЕС'!$K$9</f>
        <v>0</v>
      </c>
      <c r="H106" s="19"/>
      <c r="I106" s="42"/>
      <c r="J106" s="19"/>
      <c r="K106" s="11"/>
      <c r="L106" s="13"/>
      <c r="M106" s="43">
        <f>'[1]прайс ВЕС'!K104</f>
        <v>0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</row>
    <row r="107" spans="1:40" s="17" customFormat="1" ht="19.5" customHeight="1">
      <c r="A107" s="46"/>
      <c r="B107" s="47" t="s">
        <v>125</v>
      </c>
      <c r="C107" s="15" t="str">
        <f>'[1]прайс ВЕС'!D105</f>
        <v>мешок</v>
      </c>
      <c r="D107" s="15">
        <f>'[1]прайс ВЕС'!E105</f>
        <v>25</v>
      </c>
      <c r="E107" s="15">
        <f>'[1]прайс ВЕС'!F105</f>
        <v>1</v>
      </c>
      <c r="F107" s="19">
        <f>'[1]прайс ВЕС'!H105</f>
        <v>1.8</v>
      </c>
      <c r="G107" s="48">
        <f>F107*'[1]прайс ВЕС'!$K$9</f>
        <v>52.2</v>
      </c>
      <c r="H107" s="19">
        <f>F107+0.05</f>
        <v>1.85</v>
      </c>
      <c r="I107" s="48">
        <f>H107*'[1]прайс ВЕС'!$K$9</f>
        <v>53.650000000000006</v>
      </c>
      <c r="J107" s="19">
        <f>F107+0.1</f>
        <v>1.9000000000000001</v>
      </c>
      <c r="K107" s="15"/>
      <c r="L107" s="16">
        <f>J107*'[1]прайс ВЕС'!$K$9</f>
        <v>55.1</v>
      </c>
      <c r="M107" s="49">
        <f>'[1]прайс ВЕС'!K105</f>
        <v>58.08</v>
      </c>
    </row>
    <row r="108" spans="1:40" s="169" customFormat="1" ht="19.5" customHeight="1">
      <c r="A108" s="163"/>
      <c r="B108" s="164" t="s">
        <v>126</v>
      </c>
      <c r="C108" s="165" t="str">
        <f>'[1]прайс ВЕС'!D106</f>
        <v>мешок</v>
      </c>
      <c r="D108" s="165">
        <v>25</v>
      </c>
      <c r="E108" s="165">
        <f>'[1]прайс ВЕС'!F106</f>
        <v>1</v>
      </c>
      <c r="F108" s="160">
        <f>'[1]прайс ВЕС'!H106</f>
        <v>1.55</v>
      </c>
      <c r="G108" s="166">
        <f>F108*'[1]прайс ВЕС'!$K$9</f>
        <v>44.95</v>
      </c>
      <c r="H108" s="160">
        <f>F108+0.05</f>
        <v>1.6</v>
      </c>
      <c r="I108" s="166">
        <f>H108*'[1]прайс ВЕС'!$K$9</f>
        <v>46.400000000000006</v>
      </c>
      <c r="J108" s="160">
        <f>F108+0.1</f>
        <v>1.6500000000000001</v>
      </c>
      <c r="K108" s="165"/>
      <c r="L108" s="167">
        <f>J108*'[1]прайс ВЕС'!$K$9</f>
        <v>47.85</v>
      </c>
      <c r="M108" s="168">
        <f>'[1]прайс ВЕС'!K106</f>
        <v>50.1</v>
      </c>
    </row>
    <row r="109" spans="1:40" s="14" customFormat="1" ht="20.100000000000001" customHeight="1">
      <c r="A109" s="18"/>
      <c r="B109" s="20"/>
      <c r="C109" s="11"/>
      <c r="D109" s="11"/>
      <c r="E109" s="11"/>
      <c r="F109" s="12"/>
      <c r="G109" s="42"/>
      <c r="H109" s="19"/>
      <c r="I109" s="42"/>
      <c r="J109" s="19"/>
      <c r="K109" s="11"/>
      <c r="L109" s="13"/>
      <c r="M109" s="43">
        <f>'[1]прайс ВЕС'!K107</f>
        <v>0</v>
      </c>
    </row>
    <row r="110" spans="1:40" s="14" customFormat="1" ht="20.100000000000001" customHeight="1">
      <c r="A110" s="18"/>
      <c r="B110" s="20" t="s">
        <v>41</v>
      </c>
      <c r="C110" s="11" t="str">
        <f>'[1]прайс ВЕС'!D108</f>
        <v>мешок</v>
      </c>
      <c r="D110" s="11">
        <f>'[1]прайс ВЕС'!E108</f>
        <v>25</v>
      </c>
      <c r="E110" s="11">
        <f>'[1]прайс ВЕС'!F108</f>
        <v>1</v>
      </c>
      <c r="F110" s="12">
        <f>'[1]прайс ВЕС'!H108</f>
        <v>2.4</v>
      </c>
      <c r="G110" s="42">
        <f>F110*'[1]прайс ВЕС'!$K$9</f>
        <v>69.599999999999994</v>
      </c>
      <c r="H110" s="12">
        <f>F110+0.05</f>
        <v>2.4499999999999997</v>
      </c>
      <c r="I110" s="42">
        <f>H110*'[1]прайс ВЕС'!$K$9</f>
        <v>71.05</v>
      </c>
      <c r="J110" s="12">
        <f>F110+0.1</f>
        <v>2.5</v>
      </c>
      <c r="K110" s="11"/>
      <c r="L110" s="13">
        <f>J110*'[1]прайс ВЕС'!$K$9</f>
        <v>72.5</v>
      </c>
      <c r="M110" s="43">
        <f>'[1]прайс ВЕС'!K108</f>
        <v>77.760000000000005</v>
      </c>
    </row>
    <row r="111" spans="1:40" s="14" customFormat="1" ht="20.100000000000001" customHeight="1">
      <c r="A111" s="18"/>
      <c r="B111" s="20"/>
      <c r="C111" s="11"/>
      <c r="D111" s="11"/>
      <c r="E111" s="11"/>
      <c r="F111" s="12"/>
      <c r="G111" s="42"/>
      <c r="H111" s="19"/>
      <c r="I111" s="42"/>
      <c r="J111" s="19"/>
      <c r="K111" s="11"/>
      <c r="L111" s="13"/>
      <c r="M111" s="43">
        <f>'[1]прайс ВЕС'!K109</f>
        <v>0</v>
      </c>
    </row>
    <row r="112" spans="1:40" s="14" customFormat="1" ht="19.5" customHeight="1">
      <c r="A112" s="18"/>
      <c r="B112" s="20" t="s">
        <v>42</v>
      </c>
      <c r="C112" s="11" t="str">
        <f>'[1]прайс ВЕС'!D110</f>
        <v>мешок</v>
      </c>
      <c r="D112" s="11">
        <f>'[1]прайс ВЕС'!E110</f>
        <v>25</v>
      </c>
      <c r="E112" s="11">
        <f>'[1]прайс ВЕС'!F110</f>
        <v>1</v>
      </c>
      <c r="F112" s="12">
        <f>'[1]прайс ВЕС'!H110</f>
        <v>0.9</v>
      </c>
      <c r="G112" s="42">
        <f>F112*'[1]прайс ВЕС'!$K$9</f>
        <v>26.1</v>
      </c>
      <c r="H112" s="19">
        <f>F112+0.05</f>
        <v>0.95000000000000007</v>
      </c>
      <c r="I112" s="42">
        <f>H112*'[1]прайс ВЕС'!$K$9</f>
        <v>27.55</v>
      </c>
      <c r="J112" s="19">
        <f>F112+0.1</f>
        <v>1</v>
      </c>
      <c r="K112" s="11"/>
      <c r="L112" s="13">
        <f>J112*'[1]прайс ВЕС'!$K$9</f>
        <v>29</v>
      </c>
      <c r="M112" s="43">
        <f>'[1]прайс ВЕС'!K110</f>
        <v>29.94</v>
      </c>
    </row>
    <row r="113" spans="1:13" s="14" customFormat="1" ht="20.100000000000001" customHeight="1">
      <c r="A113" s="18"/>
      <c r="B113" s="20"/>
      <c r="C113" s="11">
        <f>'[1]прайс ВЕС'!D111</f>
        <v>0</v>
      </c>
      <c r="D113" s="11">
        <f>'[1]прайс ВЕС'!E111</f>
        <v>0</v>
      </c>
      <c r="E113" s="11">
        <f>'[1]прайс ВЕС'!F111</f>
        <v>0</v>
      </c>
      <c r="F113" s="12">
        <f>'[1]прайс ВЕС'!H111</f>
        <v>0</v>
      </c>
      <c r="G113" s="42"/>
      <c r="H113" s="19"/>
      <c r="I113" s="42"/>
      <c r="J113" s="19"/>
      <c r="K113" s="11"/>
      <c r="L113" s="11"/>
      <c r="M113" s="43">
        <f>'[1]прайс ВЕС'!K111</f>
        <v>0</v>
      </c>
    </row>
    <row r="114" spans="1:13" s="14" customFormat="1" ht="20.100000000000001" customHeight="1">
      <c r="A114" s="18"/>
      <c r="B114" s="20" t="s">
        <v>136</v>
      </c>
      <c r="C114" s="11" t="str">
        <f>'[1]прайс ВЕС'!D112</f>
        <v>мешок</v>
      </c>
      <c r="D114" s="11">
        <f>'[1]прайс ВЕС'!E112</f>
        <v>25</v>
      </c>
      <c r="E114" s="11">
        <f>'[1]прайс ВЕС'!F112</f>
        <v>1</v>
      </c>
      <c r="F114" s="12">
        <f>'[1]прайс ВЕС'!H112</f>
        <v>17</v>
      </c>
      <c r="G114" s="42"/>
      <c r="H114" s="12">
        <f>F114+0.5</f>
        <v>17.5</v>
      </c>
      <c r="I114" s="42"/>
      <c r="J114" s="12">
        <f>H114+0.5</f>
        <v>18</v>
      </c>
      <c r="K114" s="11"/>
      <c r="L114" s="11"/>
      <c r="M114" s="43">
        <f>'[1]прайс ВЕС'!K112</f>
        <v>20.04</v>
      </c>
    </row>
    <row r="115" spans="1:13" s="14" customFormat="1" ht="20.100000000000001" customHeight="1">
      <c r="A115" s="18"/>
      <c r="B115" s="20" t="s">
        <v>71</v>
      </c>
      <c r="C115" s="11" t="str">
        <f>'[1]прайс ВЕС'!D113</f>
        <v>мешок</v>
      </c>
      <c r="D115" s="11">
        <f>'[1]прайс ВЕС'!E113</f>
        <v>25</v>
      </c>
      <c r="E115" s="11">
        <f>'[1]прайс ВЕС'!F113</f>
        <v>1</v>
      </c>
      <c r="F115" s="12">
        <f>'[1]прайс ВЕС'!H113</f>
        <v>11</v>
      </c>
      <c r="G115" s="42"/>
      <c r="H115" s="12">
        <f>F115+0.5</f>
        <v>11.5</v>
      </c>
      <c r="I115" s="42"/>
      <c r="J115" s="12">
        <f>H115+0.5</f>
        <v>12</v>
      </c>
      <c r="K115" s="11"/>
      <c r="L115" s="11"/>
      <c r="M115" s="43">
        <f>'[1]прайс ВЕС'!K113</f>
        <v>13.02</v>
      </c>
    </row>
    <row r="116" spans="1:13" s="14" customFormat="1" ht="20.100000000000001" customHeight="1">
      <c r="A116" s="18"/>
      <c r="B116" s="20" t="s">
        <v>72</v>
      </c>
      <c r="C116" s="11" t="str">
        <f>'[1]прайс ВЕС'!D114</f>
        <v>мешок</v>
      </c>
      <c r="D116" s="11">
        <f>'[1]прайс ВЕС'!E114</f>
        <v>1</v>
      </c>
      <c r="E116" s="11">
        <f>'[1]прайс ВЕС'!F114</f>
        <v>1</v>
      </c>
      <c r="F116" s="12">
        <f>'[1]прайс ВЕС'!H114</f>
        <v>13.5</v>
      </c>
      <c r="G116" s="42"/>
      <c r="H116" s="12">
        <f t="shared" ref="H116:H124" si="10">F116+0.5</f>
        <v>14</v>
      </c>
      <c r="I116" s="42"/>
      <c r="J116" s="12">
        <f t="shared" ref="J116:J124" si="11">H116+0.5</f>
        <v>14.5</v>
      </c>
      <c r="K116" s="11"/>
      <c r="L116" s="11"/>
      <c r="M116" s="43">
        <f>'[1]прайс ВЕС'!K114</f>
        <v>15.44</v>
      </c>
    </row>
    <row r="117" spans="1:13" s="14" customFormat="1" ht="20.100000000000001" customHeight="1">
      <c r="A117" s="18"/>
      <c r="B117" s="20"/>
      <c r="C117" s="11">
        <f>'[1]прайс ВЕС'!D115</f>
        <v>0</v>
      </c>
      <c r="D117" s="11">
        <f>'[1]прайс ВЕС'!E115</f>
        <v>0</v>
      </c>
      <c r="E117" s="11">
        <f>'[1]прайс ВЕС'!F115</f>
        <v>0</v>
      </c>
      <c r="F117" s="12">
        <f>'[1]прайс ВЕС'!J115</f>
        <v>0</v>
      </c>
      <c r="G117" s="42"/>
      <c r="H117" s="12"/>
      <c r="I117" s="42"/>
      <c r="J117" s="12"/>
      <c r="K117" s="11"/>
      <c r="L117" s="11"/>
      <c r="M117" s="43">
        <f>'[1]прайс ВЕС'!K115</f>
        <v>0</v>
      </c>
    </row>
    <row r="118" spans="1:13" s="14" customFormat="1" ht="20.100000000000001" customHeight="1">
      <c r="A118" s="158"/>
      <c r="B118" s="142" t="s">
        <v>102</v>
      </c>
      <c r="C118" s="129" t="str">
        <f>'[1]прайс ВЕС'!D114</f>
        <v>мешок</v>
      </c>
      <c r="D118" s="129">
        <v>40</v>
      </c>
      <c r="E118" s="129">
        <v>1</v>
      </c>
      <c r="F118" s="130">
        <f>'[1]прайс ВЕС'!H116</f>
        <v>19</v>
      </c>
      <c r="G118" s="131"/>
      <c r="H118" s="130">
        <f t="shared" si="10"/>
        <v>19.5</v>
      </c>
      <c r="I118" s="131"/>
      <c r="J118" s="130">
        <f t="shared" si="11"/>
        <v>20</v>
      </c>
      <c r="K118" s="129"/>
      <c r="L118" s="129"/>
      <c r="M118" s="135">
        <f>'[1]прайс ВЕС'!K116</f>
        <v>21.28</v>
      </c>
    </row>
    <row r="119" spans="1:13" s="14" customFormat="1" ht="20.100000000000001" customHeight="1">
      <c r="A119" s="158"/>
      <c r="B119" s="170" t="s">
        <v>87</v>
      </c>
      <c r="C119" s="129" t="s">
        <v>56</v>
      </c>
      <c r="D119" s="129">
        <v>40</v>
      </c>
      <c r="E119" s="129">
        <v>1</v>
      </c>
      <c r="F119" s="130">
        <f>'[1]прайс ВЕС'!H117</f>
        <v>18</v>
      </c>
      <c r="G119" s="131"/>
      <c r="H119" s="130">
        <f t="shared" si="10"/>
        <v>18.5</v>
      </c>
      <c r="I119" s="131"/>
      <c r="J119" s="130">
        <f t="shared" si="11"/>
        <v>19</v>
      </c>
      <c r="K119" s="129"/>
      <c r="L119" s="129"/>
      <c r="M119" s="135">
        <f>'[1]прайс ВЕС'!K117</f>
        <v>20.160000000000004</v>
      </c>
    </row>
    <row r="120" spans="1:13" s="14" customFormat="1" ht="20.100000000000001" customHeight="1">
      <c r="A120" s="158"/>
      <c r="B120" s="142" t="s">
        <v>82</v>
      </c>
      <c r="C120" s="129" t="str">
        <f>'[1]прайс ВЕС'!D116</f>
        <v>мешок</v>
      </c>
      <c r="D120" s="129">
        <v>40</v>
      </c>
      <c r="E120" s="129">
        <f>'[1]прайс ВЕС'!F118</f>
        <v>1</v>
      </c>
      <c r="F120" s="130">
        <f>'[1]прайс ВЕС'!H118</f>
        <v>24.5</v>
      </c>
      <c r="G120" s="131"/>
      <c r="H120" s="130">
        <f t="shared" si="10"/>
        <v>25</v>
      </c>
      <c r="I120" s="131"/>
      <c r="J120" s="130">
        <f t="shared" si="11"/>
        <v>25.5</v>
      </c>
      <c r="K120" s="129"/>
      <c r="L120" s="129"/>
      <c r="M120" s="135">
        <f>'[1]прайс ВЕС'!K118</f>
        <v>27.44</v>
      </c>
    </row>
    <row r="121" spans="1:13" s="14" customFormat="1" ht="19.5" customHeight="1">
      <c r="A121" s="158"/>
      <c r="B121" s="142" t="s">
        <v>83</v>
      </c>
      <c r="C121" s="129" t="str">
        <f>'[1]прайс ВЕС'!D117</f>
        <v>мешок</v>
      </c>
      <c r="D121" s="129">
        <v>40</v>
      </c>
      <c r="E121" s="129">
        <f>'[1]прайс ВЕС'!F119</f>
        <v>1</v>
      </c>
      <c r="F121" s="130">
        <f>'[1]прайс ВЕС'!H119</f>
        <v>21</v>
      </c>
      <c r="G121" s="131"/>
      <c r="H121" s="130">
        <f t="shared" si="10"/>
        <v>21.5</v>
      </c>
      <c r="I121" s="131"/>
      <c r="J121" s="130">
        <f t="shared" si="11"/>
        <v>22</v>
      </c>
      <c r="K121" s="129"/>
      <c r="L121" s="129"/>
      <c r="M121" s="135">
        <f>'[1]прайс ВЕС'!K119</f>
        <v>23.520000000000003</v>
      </c>
    </row>
    <row r="122" spans="1:13" s="14" customFormat="1" ht="20.100000000000001" customHeight="1">
      <c r="A122" s="158"/>
      <c r="B122" s="171" t="s">
        <v>84</v>
      </c>
      <c r="C122" s="129" t="str">
        <f>'[1]прайс ВЕС'!D118</f>
        <v>мешок</v>
      </c>
      <c r="D122" s="129">
        <f>'[1]прайс ВЕС'!E118</f>
        <v>40</v>
      </c>
      <c r="E122" s="129">
        <f>'[1]прайс ВЕС'!F118</f>
        <v>1</v>
      </c>
      <c r="F122" s="130">
        <f>'[1]прайс ВЕС'!H120</f>
        <v>20</v>
      </c>
      <c r="G122" s="131"/>
      <c r="H122" s="130">
        <f t="shared" si="10"/>
        <v>20.5</v>
      </c>
      <c r="I122" s="131"/>
      <c r="J122" s="130">
        <f t="shared" si="11"/>
        <v>21</v>
      </c>
      <c r="K122" s="129"/>
      <c r="L122" s="129"/>
      <c r="M122" s="135">
        <f>'[1]прайс ВЕС'!K120</f>
        <v>22.400000000000002</v>
      </c>
    </row>
    <row r="123" spans="1:13" s="14" customFormat="1" ht="19.5" customHeight="1">
      <c r="A123" s="158"/>
      <c r="B123" s="142" t="s">
        <v>85</v>
      </c>
      <c r="C123" s="129" t="str">
        <f>'[1]прайс ВЕС'!D120</f>
        <v>мешок</v>
      </c>
      <c r="D123" s="129">
        <v>5</v>
      </c>
      <c r="E123" s="129">
        <f>'[1]прайс ВЕС'!F120</f>
        <v>1</v>
      </c>
      <c r="F123" s="130">
        <f>'[1]прайс ВЕС'!H121</f>
        <v>22</v>
      </c>
      <c r="G123" s="131"/>
      <c r="H123" s="130">
        <f t="shared" si="10"/>
        <v>22.5</v>
      </c>
      <c r="I123" s="131"/>
      <c r="J123" s="130">
        <f t="shared" si="11"/>
        <v>23</v>
      </c>
      <c r="K123" s="129"/>
      <c r="L123" s="129"/>
      <c r="M123" s="135">
        <f>'[1]прайс ВЕС'!K121</f>
        <v>24.64</v>
      </c>
    </row>
    <row r="124" spans="1:13" s="14" customFormat="1" ht="20.100000000000001" customHeight="1">
      <c r="A124" s="172"/>
      <c r="B124" s="142" t="s">
        <v>86</v>
      </c>
      <c r="C124" s="129" t="str">
        <f>'[1]прайс ВЕС'!D122</f>
        <v>мешок</v>
      </c>
      <c r="D124" s="129">
        <f>'[1]прайс ВЕС'!E122</f>
        <v>1</v>
      </c>
      <c r="E124" s="129">
        <f>'[1]прайс ВЕС'!F122</f>
        <v>10</v>
      </c>
      <c r="F124" s="130">
        <f>'[1]прайс ВЕС'!H122</f>
        <v>22.5</v>
      </c>
      <c r="G124" s="131"/>
      <c r="H124" s="130">
        <f t="shared" si="10"/>
        <v>23</v>
      </c>
      <c r="I124" s="131"/>
      <c r="J124" s="130">
        <f t="shared" si="11"/>
        <v>23.5</v>
      </c>
      <c r="K124" s="129"/>
      <c r="L124" s="129"/>
      <c r="M124" s="135">
        <f>'[1]прайс ВЕС'!K122</f>
        <v>25.200000000000003</v>
      </c>
    </row>
    <row r="125" spans="1:13" s="14" customFormat="1" ht="19.5" customHeight="1">
      <c r="A125" s="34"/>
      <c r="B125" s="20"/>
      <c r="C125" s="11">
        <f>'[1]прайс ВЕС'!D123</f>
        <v>0</v>
      </c>
      <c r="D125" s="11">
        <f>'[1]прайс ВЕС'!E123</f>
        <v>0</v>
      </c>
      <c r="E125" s="11">
        <f>'[1]прайс ВЕС'!F123</f>
        <v>0</v>
      </c>
      <c r="F125" s="12">
        <f>'[1]прайс ВЕС'!H123</f>
        <v>0</v>
      </c>
      <c r="G125" s="42"/>
      <c r="H125" s="12"/>
      <c r="I125" s="42"/>
      <c r="J125" s="12"/>
      <c r="K125" s="35"/>
      <c r="L125" s="35"/>
      <c r="M125" s="43">
        <f>'[1]прайс ВЕС'!K123</f>
        <v>0</v>
      </c>
    </row>
    <row r="126" spans="1:13" s="14" customFormat="1" ht="20.100000000000001" customHeight="1">
      <c r="A126" s="34"/>
      <c r="B126" s="20" t="s">
        <v>65</v>
      </c>
      <c r="C126" s="11" t="str">
        <f>'[1]прайс ВЕС'!D124</f>
        <v>мешок</v>
      </c>
      <c r="D126" s="11">
        <f>'[1]прайс ВЕС'!E124</f>
        <v>20</v>
      </c>
      <c r="E126" s="11">
        <f>'[1]прайс ВЕС'!F124</f>
        <v>1</v>
      </c>
      <c r="F126" s="12">
        <f>'[1]прайс ВЕС'!H124</f>
        <v>1.7</v>
      </c>
      <c r="G126" s="42">
        <f>F126*'[1]прайс ВЕС'!$K$9</f>
        <v>49.3</v>
      </c>
      <c r="H126" s="12">
        <f t="shared" ref="H126:H132" si="12">F126+0.05</f>
        <v>1.75</v>
      </c>
      <c r="I126" s="42">
        <f>H126*'[1]прайс ВЕС'!$K$9</f>
        <v>50.75</v>
      </c>
      <c r="J126" s="12">
        <f t="shared" ref="J126:J132" si="13">F126+0.1</f>
        <v>1.8</v>
      </c>
      <c r="K126" s="35"/>
      <c r="L126" s="13">
        <f>J126*'[1]прайс ВЕС'!$K$9</f>
        <v>52.2</v>
      </c>
      <c r="M126" s="43">
        <f>'[1]прайс ВЕС'!K124</f>
        <v>63.596999999999987</v>
      </c>
    </row>
    <row r="127" spans="1:13" s="14" customFormat="1" ht="20.100000000000001" customHeight="1">
      <c r="A127" s="34"/>
      <c r="B127" s="20" t="s">
        <v>43</v>
      </c>
      <c r="C127" s="11" t="str">
        <f>'[1]прайс ВЕС'!D125</f>
        <v>мешок</v>
      </c>
      <c r="D127" s="11">
        <f>'[1]прайс ВЕС'!E125</f>
        <v>25</v>
      </c>
      <c r="E127" s="11">
        <f>'[1]прайс ВЕС'!F125</f>
        <v>1</v>
      </c>
      <c r="F127" s="12">
        <f>'[1]прайс ВЕС'!H125</f>
        <v>2.9</v>
      </c>
      <c r="G127" s="42">
        <f>F127*'[1]прайс ВЕС'!$K$9</f>
        <v>84.1</v>
      </c>
      <c r="H127" s="12">
        <f t="shared" si="12"/>
        <v>2.9499999999999997</v>
      </c>
      <c r="I127" s="42">
        <f>H127*'[1]прайс ВЕС'!$K$9</f>
        <v>85.55</v>
      </c>
      <c r="J127" s="12">
        <f t="shared" si="13"/>
        <v>3</v>
      </c>
      <c r="K127" s="35"/>
      <c r="L127" s="13">
        <f>J127*'[1]прайс ВЕС'!$K$9</f>
        <v>87</v>
      </c>
      <c r="M127" s="43">
        <f>'[1]прайс ВЕС'!K125</f>
        <v>108.48899999999999</v>
      </c>
    </row>
    <row r="128" spans="1:13" s="14" customFormat="1" ht="19.5" customHeight="1">
      <c r="A128" s="34"/>
      <c r="B128" s="20" t="s">
        <v>44</v>
      </c>
      <c r="C128" s="11" t="str">
        <f>'[1]прайс ВЕС'!D126</f>
        <v>мешок</v>
      </c>
      <c r="D128" s="11">
        <f>'[1]прайс ВЕС'!E126</f>
        <v>25</v>
      </c>
      <c r="E128" s="11">
        <f>'[1]прайс ВЕС'!F126</f>
        <v>1</v>
      </c>
      <c r="F128" s="12">
        <f>'[1]прайс ВЕС'!H126</f>
        <v>2.5</v>
      </c>
      <c r="G128" s="42">
        <f>F128*'[1]прайс ВЕС'!$K$9</f>
        <v>72.5</v>
      </c>
      <c r="H128" s="12">
        <f t="shared" si="12"/>
        <v>2.5499999999999998</v>
      </c>
      <c r="I128" s="42">
        <f>H128*'[1]прайс ВЕС'!$K$9</f>
        <v>73.949999999999989</v>
      </c>
      <c r="J128" s="12">
        <f t="shared" si="13"/>
        <v>2.6</v>
      </c>
      <c r="K128" s="40"/>
      <c r="L128" s="13">
        <f>J128*'[1]прайс ВЕС'!$K$9</f>
        <v>75.400000000000006</v>
      </c>
      <c r="M128" s="43">
        <f>'[1]прайс ВЕС'!K126</f>
        <v>93.525000000000006</v>
      </c>
    </row>
    <row r="129" spans="1:256" s="14" customFormat="1" ht="20.100000000000001" customHeight="1">
      <c r="A129" s="34"/>
      <c r="B129" s="20" t="s">
        <v>45</v>
      </c>
      <c r="C129" s="11" t="str">
        <f>'[1]прайс ВЕС'!D127</f>
        <v>мешок</v>
      </c>
      <c r="D129" s="11">
        <f>'[1]прайс ВЕС'!E127</f>
        <v>5</v>
      </c>
      <c r="E129" s="11">
        <f>'[1]прайс ВЕС'!F127</f>
        <v>1</v>
      </c>
      <c r="F129" s="12">
        <f>'[1]прайс ВЕС'!H127</f>
        <v>3</v>
      </c>
      <c r="G129" s="42">
        <f>F129*'[1]прайс ВЕС'!$K$9</f>
        <v>87</v>
      </c>
      <c r="H129" s="12">
        <f t="shared" si="12"/>
        <v>3.05</v>
      </c>
      <c r="I129" s="42">
        <f>H129*'[1]прайс ВЕС'!$K$9</f>
        <v>88.449999999999989</v>
      </c>
      <c r="J129" s="12">
        <f t="shared" si="13"/>
        <v>3.1</v>
      </c>
      <c r="K129" s="40"/>
      <c r="L129" s="13">
        <f>J129*'[1]прайс ВЕС'!$K$9</f>
        <v>89.9</v>
      </c>
      <c r="M129" s="43">
        <f>'[1]прайс ВЕС'!K127</f>
        <v>112.22999999999998</v>
      </c>
    </row>
    <row r="130" spans="1:256" s="14" customFormat="1" ht="20.100000000000001" customHeight="1">
      <c r="A130" s="34"/>
      <c r="B130" s="20" t="s">
        <v>46</v>
      </c>
      <c r="C130" s="11" t="str">
        <f>'[1]прайс ВЕС'!D128</f>
        <v>мешок</v>
      </c>
      <c r="D130" s="11">
        <f>'[1]прайс ВЕС'!E128</f>
        <v>5</v>
      </c>
      <c r="E130" s="11">
        <f>'[1]прайс ВЕС'!F128</f>
        <v>1</v>
      </c>
      <c r="F130" s="12">
        <f>'[1]прайс ВЕС'!H128</f>
        <v>2.6</v>
      </c>
      <c r="G130" s="42">
        <f>F130*'[1]прайс ВЕС'!$K$9</f>
        <v>75.400000000000006</v>
      </c>
      <c r="H130" s="12">
        <f t="shared" si="12"/>
        <v>2.65</v>
      </c>
      <c r="I130" s="42">
        <f>H130*'[1]прайс ВЕС'!$K$9</f>
        <v>76.849999999999994</v>
      </c>
      <c r="J130" s="12">
        <f t="shared" si="13"/>
        <v>2.7</v>
      </c>
      <c r="K130" s="40"/>
      <c r="L130" s="13">
        <f>J130*'[1]прайс ВЕС'!$K$9</f>
        <v>78.300000000000011</v>
      </c>
      <c r="M130" s="43">
        <f>'[1]прайс ВЕС'!K128</f>
        <v>97.265999999999991</v>
      </c>
    </row>
    <row r="131" spans="1:256" s="14" customFormat="1" ht="20.100000000000001" customHeight="1">
      <c r="A131" s="34"/>
      <c r="B131" s="20" t="s">
        <v>47</v>
      </c>
      <c r="C131" s="11" t="str">
        <f>'[1]прайс ВЕС'!D129</f>
        <v>мешок</v>
      </c>
      <c r="D131" s="11">
        <f>'[1]прайс ВЕС'!E129</f>
        <v>1</v>
      </c>
      <c r="E131" s="11">
        <f>'[1]прайс ВЕС'!F129</f>
        <v>6</v>
      </c>
      <c r="F131" s="12">
        <f>'[1]прайс ВЕС'!H129</f>
        <v>3.05</v>
      </c>
      <c r="G131" s="42">
        <f>F131*'[1]прайс ВЕС'!$K$9</f>
        <v>88.449999999999989</v>
      </c>
      <c r="H131" s="12">
        <f t="shared" si="12"/>
        <v>3.0999999999999996</v>
      </c>
      <c r="I131" s="42">
        <f>H131*'[1]прайс ВЕС'!$K$9</f>
        <v>89.899999999999991</v>
      </c>
      <c r="J131" s="12">
        <f t="shared" si="13"/>
        <v>3.15</v>
      </c>
      <c r="K131" s="40"/>
      <c r="L131" s="13">
        <f>J131*'[1]прайс ВЕС'!$K$9</f>
        <v>91.35</v>
      </c>
      <c r="M131" s="43">
        <f>'[1]прайс ВЕС'!K129</f>
        <v>114.10049999999998</v>
      </c>
    </row>
    <row r="132" spans="1:256" s="14" customFormat="1" ht="19.5" customHeight="1">
      <c r="A132" s="51"/>
      <c r="B132" s="20" t="s">
        <v>48</v>
      </c>
      <c r="C132" s="11" t="str">
        <f>'[1]прайс ВЕС'!D130</f>
        <v>мешок</v>
      </c>
      <c r="D132" s="11">
        <f>'[1]прайс ВЕС'!E130</f>
        <v>1</v>
      </c>
      <c r="E132" s="11">
        <f>'[1]прайс ВЕС'!F130</f>
        <v>6</v>
      </c>
      <c r="F132" s="12">
        <f>'[1]прайс ВЕС'!H130</f>
        <v>2.65</v>
      </c>
      <c r="G132" s="42">
        <f>F132*'[1]прайс ВЕС'!$K$9</f>
        <v>76.849999999999994</v>
      </c>
      <c r="H132" s="12">
        <f t="shared" si="12"/>
        <v>2.6999999999999997</v>
      </c>
      <c r="I132" s="42">
        <f>H132*'[1]прайс ВЕС'!$K$9</f>
        <v>78.3</v>
      </c>
      <c r="J132" s="12">
        <f t="shared" si="13"/>
        <v>2.75</v>
      </c>
      <c r="K132" s="41"/>
      <c r="L132" s="13">
        <f>J132*'[1]прайс ВЕС'!$K$9</f>
        <v>79.75</v>
      </c>
      <c r="M132" s="43">
        <f>'[1]прайс ВЕС'!K130</f>
        <v>99.136499999999998</v>
      </c>
    </row>
    <row r="133" spans="1:256" s="14" customFormat="1" ht="20.100000000000001" customHeight="1">
      <c r="A133" s="18"/>
      <c r="B133" s="20"/>
      <c r="C133" s="11">
        <f>'[1]прайс ВЕС'!D131</f>
        <v>0</v>
      </c>
      <c r="D133" s="11">
        <f>'[1]прайс ВЕС'!E131</f>
        <v>0</v>
      </c>
      <c r="E133" s="11">
        <f>'[1]прайс ВЕС'!F131</f>
        <v>0</v>
      </c>
      <c r="F133" s="12">
        <f>'[1]прайс ВЕС'!H131</f>
        <v>0</v>
      </c>
      <c r="G133" s="42">
        <f>F133*'[1]прайс ВЕС'!$K$9</f>
        <v>0</v>
      </c>
      <c r="H133" s="12"/>
      <c r="I133" s="42">
        <f>H133*'[1]прайс ВЕС'!$K$9</f>
        <v>0</v>
      </c>
      <c r="J133" s="12"/>
      <c r="K133" s="35"/>
      <c r="L133" s="13">
        <f>J133*'[1]прайс ВЕС'!$K$9</f>
        <v>0</v>
      </c>
      <c r="M133" s="43">
        <f>'[1]прайс ВЕС'!K131</f>
        <v>0</v>
      </c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</row>
    <row r="134" spans="1:256" ht="20.100000000000001" customHeight="1">
      <c r="A134" s="18"/>
      <c r="B134" s="20" t="s">
        <v>49</v>
      </c>
      <c r="C134" s="11" t="str">
        <f>'[1]прайс ВЕС'!D132</f>
        <v>мешок</v>
      </c>
      <c r="D134" s="11">
        <f>'[1]прайс ВЕС'!E132</f>
        <v>25</v>
      </c>
      <c r="E134" s="11">
        <f>'[1]прайс ВЕС'!F132</f>
        <v>1</v>
      </c>
      <c r="F134" s="12">
        <f>'[1]прайс ВЕС'!H132</f>
        <v>2.8</v>
      </c>
      <c r="G134" s="42">
        <f>F134*'[1]прайс ВЕС'!$K$9</f>
        <v>81.199999999999989</v>
      </c>
      <c r="H134" s="12">
        <f>F134+0.05</f>
        <v>2.8499999999999996</v>
      </c>
      <c r="I134" s="42">
        <f>H134*'[1]прайс ВЕС'!$K$9</f>
        <v>82.649999999999991</v>
      </c>
      <c r="J134" s="12">
        <f>F134+0.1</f>
        <v>2.9</v>
      </c>
      <c r="K134" s="35"/>
      <c r="L134" s="13">
        <f>J134*'[1]прайс ВЕС'!$K$9</f>
        <v>84.1</v>
      </c>
      <c r="M134" s="43">
        <f>'[1]прайс ВЕС'!K132</f>
        <v>104.74799999999999</v>
      </c>
    </row>
    <row r="135" spans="1:256" ht="20.100000000000001" customHeight="1">
      <c r="A135" s="18"/>
      <c r="B135" s="20"/>
      <c r="C135" s="11"/>
      <c r="D135" s="11"/>
      <c r="E135" s="11"/>
      <c r="F135" s="12"/>
      <c r="G135" s="42"/>
      <c r="H135" s="12"/>
      <c r="I135" s="42"/>
      <c r="J135" s="12"/>
      <c r="K135" s="35"/>
      <c r="L135" s="13"/>
      <c r="M135" s="43">
        <f>'[1]прайс ВЕС'!K133</f>
        <v>0</v>
      </c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</row>
    <row r="136" spans="1:256" ht="20.100000000000001" customHeight="1">
      <c r="A136" s="52"/>
      <c r="B136" s="20" t="s">
        <v>88</v>
      </c>
      <c r="C136" s="11" t="str">
        <f>'[1]прайс ВЕС'!D134</f>
        <v>мешок</v>
      </c>
      <c r="D136" s="11">
        <f>'[1]прайс ВЕС'!E134</f>
        <v>25</v>
      </c>
      <c r="E136" s="11">
        <f>'[1]прайс ВЕС'!F134</f>
        <v>1</v>
      </c>
      <c r="F136" s="12">
        <f>'[1]прайс ВЕС'!H134</f>
        <v>2.2000000000000002</v>
      </c>
      <c r="G136" s="42">
        <f>F136*'[1]прайс ВЕС'!$K$9</f>
        <v>63.800000000000004</v>
      </c>
      <c r="H136" s="12">
        <f t="shared" ref="H136:H141" si="14">F136+0.05</f>
        <v>2.25</v>
      </c>
      <c r="I136" s="42">
        <f>H136*'[1]прайс ВЕС'!$K$9</f>
        <v>65.25</v>
      </c>
      <c r="J136" s="12">
        <f t="shared" ref="J136:J141" si="15">F136+0.1</f>
        <v>2.3000000000000003</v>
      </c>
      <c r="K136" s="35"/>
      <c r="L136" s="13">
        <f>J136*'[1]прайс ВЕС'!$K$9</f>
        <v>66.7</v>
      </c>
      <c r="M136" s="43">
        <f>'[1]прайс ВЕС'!K134</f>
        <v>82.302000000000007</v>
      </c>
      <c r="N136" s="52"/>
      <c r="O136" s="52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  <c r="GB136" s="52"/>
      <c r="GC136" s="52"/>
      <c r="GD136" s="52"/>
      <c r="GE136" s="52"/>
      <c r="GF136" s="52"/>
      <c r="GG136" s="52"/>
      <c r="GH136" s="52"/>
      <c r="GI136" s="52"/>
      <c r="GJ136" s="52"/>
      <c r="GK136" s="52"/>
      <c r="GL136" s="52"/>
      <c r="GM136" s="52"/>
      <c r="GN136" s="52"/>
      <c r="GO136" s="52"/>
      <c r="GP136" s="52"/>
      <c r="GQ136" s="52"/>
      <c r="GR136" s="52"/>
      <c r="GS136" s="52"/>
      <c r="GT136" s="52"/>
      <c r="GU136" s="52"/>
      <c r="GV136" s="52"/>
      <c r="GW136" s="52"/>
      <c r="GX136" s="52"/>
      <c r="GY136" s="52"/>
      <c r="GZ136" s="52"/>
      <c r="HA136" s="52"/>
      <c r="HB136" s="52"/>
      <c r="HC136" s="52"/>
      <c r="HD136" s="52"/>
      <c r="HE136" s="52"/>
      <c r="HF136" s="52"/>
      <c r="HG136" s="52"/>
      <c r="HH136" s="52"/>
      <c r="HI136" s="52"/>
      <c r="HJ136" s="52"/>
      <c r="HK136" s="52"/>
      <c r="HL136" s="52"/>
      <c r="HM136" s="52"/>
      <c r="HN136" s="52"/>
      <c r="HO136" s="52"/>
      <c r="HP136" s="52"/>
      <c r="HQ136" s="52"/>
      <c r="HR136" s="52"/>
      <c r="HS136" s="52"/>
      <c r="HT136" s="52"/>
      <c r="HU136" s="52"/>
      <c r="HV136" s="52"/>
      <c r="HW136" s="52"/>
      <c r="HX136" s="52"/>
      <c r="HY136" s="52"/>
      <c r="HZ136" s="52"/>
      <c r="IA136" s="52"/>
      <c r="IB136" s="52"/>
      <c r="IC136" s="52"/>
      <c r="ID136" s="52"/>
      <c r="IE136" s="52"/>
      <c r="IF136" s="52"/>
      <c r="IG136" s="52"/>
      <c r="IH136" s="52"/>
      <c r="II136" s="52"/>
      <c r="IJ136" s="52"/>
      <c r="IK136" s="52"/>
      <c r="IL136" s="52"/>
      <c r="IM136" s="52"/>
      <c r="IN136" s="52"/>
      <c r="IO136" s="52"/>
      <c r="IP136" s="52"/>
      <c r="IQ136" s="52"/>
      <c r="IR136" s="52"/>
      <c r="IS136" s="52"/>
      <c r="IT136" s="52"/>
      <c r="IU136" s="52"/>
      <c r="IV136" s="52"/>
    </row>
    <row r="137" spans="1:256" ht="20.100000000000001" customHeight="1">
      <c r="A137" s="53"/>
      <c r="B137" s="20" t="s">
        <v>89</v>
      </c>
      <c r="C137" s="11" t="str">
        <f>'[1]прайс ВЕС'!D135</f>
        <v>мешок</v>
      </c>
      <c r="D137" s="11">
        <f>'[1]прайс ВЕС'!E135</f>
        <v>25</v>
      </c>
      <c r="E137" s="11">
        <f>'[1]прайс ВЕС'!F135</f>
        <v>1</v>
      </c>
      <c r="F137" s="12">
        <f>'[1]прайс ВЕС'!H135</f>
        <v>1.9</v>
      </c>
      <c r="G137" s="42">
        <f>F137*'[1]прайс ВЕС'!$K$9</f>
        <v>55.099999999999994</v>
      </c>
      <c r="H137" s="12">
        <f t="shared" si="14"/>
        <v>1.95</v>
      </c>
      <c r="I137" s="42">
        <f>H137*'[1]прайс ВЕС'!$K$9</f>
        <v>56.55</v>
      </c>
      <c r="J137" s="12">
        <f t="shared" si="15"/>
        <v>2</v>
      </c>
      <c r="K137" s="35"/>
      <c r="L137" s="13">
        <f>J137*'[1]прайс ВЕС'!$K$9</f>
        <v>58</v>
      </c>
      <c r="M137" s="43">
        <f>'[1]прайс ВЕС'!K135</f>
        <v>71.079000000000008</v>
      </c>
      <c r="N137" s="53"/>
      <c r="O137" s="53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</row>
    <row r="138" spans="1:256" ht="20.100000000000001" customHeight="1">
      <c r="A138" s="52"/>
      <c r="B138" s="20" t="s">
        <v>90</v>
      </c>
      <c r="C138" s="11" t="str">
        <f>'[1]прайс ВЕС'!D136</f>
        <v>мешок</v>
      </c>
      <c r="D138" s="11">
        <f>'[1]прайс ВЕС'!E136</f>
        <v>25</v>
      </c>
      <c r="E138" s="11">
        <f>'[1]прайс ВЕС'!F136</f>
        <v>1</v>
      </c>
      <c r="F138" s="12">
        <f>'[1]прайс ВЕС'!H136</f>
        <v>1.8</v>
      </c>
      <c r="G138" s="42">
        <f>F138*'[1]прайс ВЕС'!$K$9</f>
        <v>52.2</v>
      </c>
      <c r="H138" s="12">
        <f t="shared" si="14"/>
        <v>1.85</v>
      </c>
      <c r="I138" s="42">
        <f>H138*'[1]прайс ВЕС'!$K$9</f>
        <v>53.650000000000006</v>
      </c>
      <c r="J138" s="12">
        <f t="shared" si="15"/>
        <v>1.9000000000000001</v>
      </c>
      <c r="K138" s="35"/>
      <c r="L138" s="13">
        <f>J138*'[1]прайс ВЕС'!$K$9</f>
        <v>55.1</v>
      </c>
      <c r="M138" s="43">
        <f>'[1]прайс ВЕС'!K136</f>
        <v>67.338000000000008</v>
      </c>
      <c r="N138" s="52"/>
      <c r="O138" s="52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/>
      <c r="GI138" s="52"/>
      <c r="GJ138" s="52"/>
      <c r="GK138" s="52"/>
      <c r="GL138" s="52"/>
      <c r="GM138" s="52"/>
      <c r="GN138" s="52"/>
      <c r="GO138" s="52"/>
      <c r="GP138" s="52"/>
      <c r="GQ138" s="52"/>
      <c r="GR138" s="52"/>
      <c r="GS138" s="52"/>
      <c r="GT138" s="52"/>
      <c r="GU138" s="52"/>
      <c r="GV138" s="52"/>
      <c r="GW138" s="52"/>
      <c r="GX138" s="52"/>
      <c r="GY138" s="52"/>
      <c r="GZ138" s="52"/>
      <c r="HA138" s="52"/>
      <c r="HB138" s="52"/>
      <c r="HC138" s="52"/>
      <c r="HD138" s="52"/>
      <c r="HE138" s="52"/>
      <c r="HF138" s="52"/>
      <c r="HG138" s="52"/>
      <c r="HH138" s="52"/>
      <c r="HI138" s="52"/>
      <c r="HJ138" s="52"/>
      <c r="HK138" s="52"/>
      <c r="HL138" s="52"/>
      <c r="HM138" s="52"/>
      <c r="HN138" s="52"/>
      <c r="HO138" s="52"/>
      <c r="HP138" s="52"/>
      <c r="HQ138" s="52"/>
      <c r="HR138" s="52"/>
      <c r="HS138" s="52"/>
      <c r="HT138" s="52"/>
      <c r="HU138" s="52"/>
      <c r="HV138" s="52"/>
      <c r="HW138" s="52"/>
      <c r="HX138" s="52"/>
      <c r="HY138" s="52"/>
      <c r="HZ138" s="52"/>
      <c r="IA138" s="52"/>
      <c r="IB138" s="52"/>
      <c r="IC138" s="52"/>
      <c r="ID138" s="52"/>
      <c r="IE138" s="52"/>
      <c r="IF138" s="52"/>
      <c r="IG138" s="52"/>
      <c r="IH138" s="52"/>
      <c r="II138" s="52"/>
      <c r="IJ138" s="52"/>
      <c r="IK138" s="52"/>
      <c r="IL138" s="52"/>
      <c r="IM138" s="52"/>
      <c r="IN138" s="52"/>
      <c r="IO138" s="52"/>
      <c r="IP138" s="52"/>
      <c r="IQ138" s="52"/>
      <c r="IR138" s="52"/>
      <c r="IS138" s="52"/>
      <c r="IT138" s="52"/>
      <c r="IU138" s="52"/>
      <c r="IV138" s="52"/>
    </row>
    <row r="139" spans="1:256" s="175" customFormat="1" ht="20.100000000000001" customHeight="1">
      <c r="A139" s="173"/>
      <c r="B139" s="142" t="s">
        <v>91</v>
      </c>
      <c r="C139" s="129" t="str">
        <f>'[1]прайс ВЕС'!D137</f>
        <v>мешок</v>
      </c>
      <c r="D139" s="129">
        <f>'[1]прайс ВЕС'!E137</f>
        <v>25</v>
      </c>
      <c r="E139" s="129">
        <f>'[1]прайс ВЕС'!F137</f>
        <v>1</v>
      </c>
      <c r="F139" s="130">
        <f>'[1]прайс ВЕС'!H137</f>
        <v>1.6</v>
      </c>
      <c r="G139" s="131">
        <f>F139*'[1]прайс ВЕС'!$K$9</f>
        <v>46.400000000000006</v>
      </c>
      <c r="H139" s="130">
        <f t="shared" si="14"/>
        <v>1.6500000000000001</v>
      </c>
      <c r="I139" s="131">
        <f>H139*'[1]прайс ВЕС'!$K$9</f>
        <v>47.85</v>
      </c>
      <c r="J139" s="130">
        <f t="shared" si="15"/>
        <v>1.7000000000000002</v>
      </c>
      <c r="K139" s="174"/>
      <c r="L139" s="132">
        <f>J139*'[1]прайс ВЕС'!$K$9</f>
        <v>49.300000000000004</v>
      </c>
      <c r="M139" s="135">
        <f>'[1]прайс ВЕС'!K137</f>
        <v>59.856000000000002</v>
      </c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173"/>
      <c r="BN139" s="173"/>
      <c r="BO139" s="173"/>
      <c r="BP139" s="173"/>
      <c r="BQ139" s="173"/>
      <c r="BR139" s="173"/>
      <c r="BS139" s="173"/>
      <c r="BT139" s="173"/>
      <c r="BU139" s="173"/>
      <c r="BV139" s="173"/>
      <c r="BW139" s="173"/>
      <c r="BX139" s="173"/>
      <c r="BY139" s="173"/>
      <c r="BZ139" s="173"/>
      <c r="CA139" s="173"/>
      <c r="CB139" s="173"/>
      <c r="CC139" s="173"/>
      <c r="CD139" s="173"/>
      <c r="CE139" s="173"/>
      <c r="CF139" s="173"/>
      <c r="CG139" s="173"/>
      <c r="CH139" s="173"/>
      <c r="CI139" s="173"/>
      <c r="CJ139" s="173"/>
      <c r="CK139" s="173"/>
      <c r="CL139" s="173"/>
      <c r="CM139" s="173"/>
      <c r="CN139" s="173"/>
      <c r="CO139" s="173"/>
      <c r="CP139" s="173"/>
      <c r="CQ139" s="173"/>
      <c r="CR139" s="173"/>
      <c r="CS139" s="173"/>
      <c r="CT139" s="173"/>
      <c r="CU139" s="173"/>
      <c r="CV139" s="173"/>
      <c r="CW139" s="173"/>
      <c r="CX139" s="173"/>
      <c r="CY139" s="173"/>
      <c r="CZ139" s="173"/>
      <c r="DA139" s="173"/>
      <c r="DB139" s="173"/>
      <c r="DC139" s="173"/>
      <c r="DD139" s="173"/>
      <c r="DE139" s="173"/>
      <c r="DF139" s="173"/>
      <c r="DG139" s="173"/>
      <c r="DH139" s="173"/>
      <c r="DI139" s="173"/>
      <c r="DJ139" s="173"/>
      <c r="DK139" s="173"/>
      <c r="DL139" s="173"/>
      <c r="DM139" s="173"/>
      <c r="DN139" s="173"/>
      <c r="DO139" s="173"/>
      <c r="DP139" s="173"/>
      <c r="DQ139" s="173"/>
      <c r="DR139" s="173"/>
      <c r="DS139" s="173"/>
      <c r="DT139" s="173"/>
      <c r="DU139" s="173"/>
      <c r="DV139" s="173"/>
      <c r="DW139" s="173"/>
      <c r="DX139" s="173"/>
      <c r="DY139" s="173"/>
      <c r="DZ139" s="173"/>
      <c r="EA139" s="173"/>
      <c r="EB139" s="173"/>
      <c r="EC139" s="173"/>
      <c r="ED139" s="173"/>
      <c r="EE139" s="173"/>
      <c r="EF139" s="173"/>
      <c r="EG139" s="173"/>
      <c r="EH139" s="173"/>
      <c r="EI139" s="173"/>
      <c r="EJ139" s="173"/>
      <c r="EK139" s="173"/>
      <c r="EL139" s="173"/>
      <c r="EM139" s="173"/>
      <c r="EN139" s="173"/>
      <c r="EO139" s="173"/>
      <c r="EP139" s="173"/>
      <c r="EQ139" s="173"/>
      <c r="ER139" s="173"/>
      <c r="ES139" s="173"/>
      <c r="ET139" s="173"/>
      <c r="EU139" s="173"/>
      <c r="EV139" s="173"/>
      <c r="EW139" s="173"/>
      <c r="EX139" s="173"/>
      <c r="EY139" s="173"/>
      <c r="EZ139" s="173"/>
      <c r="FA139" s="173"/>
      <c r="FB139" s="173"/>
      <c r="FC139" s="173"/>
      <c r="FD139" s="173"/>
      <c r="FE139" s="173"/>
      <c r="FF139" s="173"/>
      <c r="FG139" s="173"/>
      <c r="FH139" s="173"/>
      <c r="FI139" s="173"/>
      <c r="FJ139" s="173"/>
      <c r="FK139" s="173"/>
      <c r="FL139" s="173"/>
      <c r="FM139" s="173"/>
      <c r="FN139" s="173"/>
      <c r="FO139" s="173"/>
      <c r="FP139" s="173"/>
      <c r="FQ139" s="173"/>
      <c r="FR139" s="173"/>
      <c r="FS139" s="173"/>
      <c r="FT139" s="173"/>
      <c r="FU139" s="173"/>
      <c r="FV139" s="173"/>
      <c r="FW139" s="173"/>
      <c r="FX139" s="173"/>
      <c r="FY139" s="173"/>
      <c r="FZ139" s="173"/>
      <c r="GA139" s="173"/>
      <c r="GB139" s="173"/>
      <c r="GC139" s="173"/>
      <c r="GD139" s="173"/>
      <c r="GE139" s="173"/>
      <c r="GF139" s="173"/>
      <c r="GG139" s="173"/>
      <c r="GH139" s="173"/>
      <c r="GI139" s="173"/>
      <c r="GJ139" s="173"/>
      <c r="GK139" s="173"/>
      <c r="GL139" s="173"/>
      <c r="GM139" s="173"/>
      <c r="GN139" s="173"/>
      <c r="GO139" s="173"/>
      <c r="GP139" s="173"/>
      <c r="GQ139" s="173"/>
      <c r="GR139" s="173"/>
      <c r="GS139" s="173"/>
      <c r="GT139" s="173"/>
      <c r="GU139" s="173"/>
      <c r="GV139" s="173"/>
      <c r="GW139" s="173"/>
      <c r="GX139" s="173"/>
      <c r="GY139" s="173"/>
      <c r="GZ139" s="173"/>
      <c r="HA139" s="173"/>
      <c r="HB139" s="173"/>
      <c r="HC139" s="173"/>
      <c r="HD139" s="173"/>
      <c r="HE139" s="173"/>
      <c r="HF139" s="173"/>
      <c r="HG139" s="173"/>
      <c r="HH139" s="173"/>
      <c r="HI139" s="173"/>
      <c r="HJ139" s="173"/>
      <c r="HK139" s="173"/>
      <c r="HL139" s="173"/>
      <c r="HM139" s="173"/>
      <c r="HN139" s="173"/>
      <c r="HO139" s="173"/>
      <c r="HP139" s="173"/>
      <c r="HQ139" s="173"/>
      <c r="HR139" s="173"/>
      <c r="HS139" s="173"/>
      <c r="HT139" s="173"/>
      <c r="HU139" s="173"/>
      <c r="HV139" s="173"/>
      <c r="HW139" s="173"/>
      <c r="HX139" s="173"/>
      <c r="HY139" s="173"/>
      <c r="HZ139" s="173"/>
      <c r="IA139" s="173"/>
      <c r="IB139" s="173"/>
      <c r="IC139" s="173"/>
      <c r="ID139" s="173"/>
      <c r="IE139" s="173"/>
      <c r="IF139" s="173"/>
      <c r="IG139" s="173"/>
      <c r="IH139" s="173"/>
      <c r="II139" s="173"/>
      <c r="IJ139" s="173"/>
      <c r="IK139" s="173"/>
      <c r="IL139" s="173"/>
      <c r="IM139" s="173"/>
      <c r="IN139" s="173"/>
      <c r="IO139" s="173"/>
      <c r="IP139" s="173"/>
      <c r="IQ139" s="173"/>
      <c r="IR139" s="173"/>
      <c r="IS139" s="173"/>
      <c r="IT139" s="173"/>
      <c r="IU139" s="173"/>
      <c r="IV139" s="173"/>
    </row>
    <row r="140" spans="1:256" ht="20.100000000000001" customHeight="1">
      <c r="A140" s="54"/>
      <c r="B140" s="20" t="s">
        <v>92</v>
      </c>
      <c r="C140" s="11" t="str">
        <f>'[1]прайс ВЕС'!D138</f>
        <v>мешок</v>
      </c>
      <c r="D140" s="11">
        <f>'[1]прайс ВЕС'!E138</f>
        <v>25</v>
      </c>
      <c r="E140" s="11">
        <f>'[1]прайс ВЕС'!F138</f>
        <v>1</v>
      </c>
      <c r="F140" s="12">
        <f>'[1]прайс ВЕС'!H138</f>
        <v>1.4</v>
      </c>
      <c r="G140" s="42">
        <f>F140*'[1]прайс ВЕС'!$K$9</f>
        <v>40.599999999999994</v>
      </c>
      <c r="H140" s="12">
        <f t="shared" si="14"/>
        <v>1.45</v>
      </c>
      <c r="I140" s="42">
        <f>H140*'[1]прайс ВЕС'!$K$9</f>
        <v>42.05</v>
      </c>
      <c r="J140" s="12">
        <f t="shared" si="15"/>
        <v>1.5</v>
      </c>
      <c r="K140" s="35"/>
      <c r="L140" s="13">
        <f>J140*'[1]прайс ВЕС'!$K$9</f>
        <v>43.5</v>
      </c>
      <c r="M140" s="43">
        <f>'[1]прайс ВЕС'!K138</f>
        <v>52.373999999999995</v>
      </c>
      <c r="N140" s="54"/>
      <c r="O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</row>
    <row r="141" spans="1:256" s="175" customFormat="1" ht="20.100000000000001" customHeight="1">
      <c r="A141" s="173"/>
      <c r="B141" s="142" t="s">
        <v>145</v>
      </c>
      <c r="C141" s="129" t="str">
        <f>'[1]прайс ВЕС'!D139</f>
        <v>мешок</v>
      </c>
      <c r="D141" s="129">
        <f>'[1]прайс ВЕС'!E139</f>
        <v>25</v>
      </c>
      <c r="E141" s="129">
        <f>'[1]прайс ВЕС'!F139</f>
        <v>1</v>
      </c>
      <c r="F141" s="130">
        <f>'[1]прайс ВЕС'!H139</f>
        <v>1.7</v>
      </c>
      <c r="G141" s="131">
        <f>F141*'[1]прайс ВЕС'!$K$9</f>
        <v>49.3</v>
      </c>
      <c r="H141" s="130">
        <f t="shared" si="14"/>
        <v>1.75</v>
      </c>
      <c r="I141" s="131">
        <f>H141*'[1]прайс ВЕС'!$K$9</f>
        <v>50.75</v>
      </c>
      <c r="J141" s="130">
        <f t="shared" si="15"/>
        <v>1.8</v>
      </c>
      <c r="K141" s="174"/>
      <c r="L141" s="132">
        <f>J141*'[1]прайс ВЕС'!$K$9</f>
        <v>52.2</v>
      </c>
      <c r="M141" s="135">
        <f>'[1]прайс ВЕС'!K139</f>
        <v>63.596999999999987</v>
      </c>
      <c r="N141" s="176"/>
      <c r="O141" s="176"/>
      <c r="AO141" s="176"/>
      <c r="AP141" s="176"/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6"/>
      <c r="BV141" s="176"/>
      <c r="BW141" s="176"/>
      <c r="BX141" s="176"/>
      <c r="BY141" s="176"/>
      <c r="BZ141" s="176"/>
      <c r="CA141" s="176"/>
      <c r="CB141" s="176"/>
      <c r="CC141" s="176"/>
      <c r="CD141" s="176"/>
      <c r="CE141" s="176"/>
      <c r="CF141" s="176"/>
      <c r="CG141" s="176"/>
      <c r="CH141" s="176"/>
      <c r="CI141" s="176"/>
      <c r="CJ141" s="176"/>
      <c r="CK141" s="176"/>
      <c r="CL141" s="176"/>
      <c r="CM141" s="176"/>
      <c r="CN141" s="176"/>
      <c r="CO141" s="176"/>
      <c r="CP141" s="176"/>
      <c r="CQ141" s="176"/>
      <c r="CR141" s="176"/>
      <c r="CS141" s="176"/>
      <c r="CT141" s="176"/>
      <c r="CU141" s="176"/>
      <c r="CV141" s="176"/>
      <c r="CW141" s="176"/>
      <c r="CX141" s="176"/>
      <c r="CY141" s="176"/>
      <c r="CZ141" s="176"/>
      <c r="DA141" s="176"/>
      <c r="DB141" s="176"/>
      <c r="DC141" s="176"/>
      <c r="DD141" s="176"/>
      <c r="DE141" s="176"/>
      <c r="DF141" s="176"/>
      <c r="DG141" s="176"/>
      <c r="DH141" s="176"/>
      <c r="DI141" s="176"/>
      <c r="DJ141" s="176"/>
      <c r="DK141" s="176"/>
      <c r="DL141" s="176"/>
      <c r="DM141" s="176"/>
      <c r="DN141" s="176"/>
      <c r="DO141" s="176"/>
      <c r="DP141" s="176"/>
      <c r="DQ141" s="176"/>
      <c r="DR141" s="176"/>
      <c r="DS141" s="176"/>
      <c r="DT141" s="176"/>
      <c r="DU141" s="176"/>
      <c r="DV141" s="176"/>
      <c r="DW141" s="176"/>
      <c r="DX141" s="176"/>
      <c r="DY141" s="176"/>
      <c r="DZ141" s="176"/>
      <c r="EA141" s="176"/>
      <c r="EB141" s="176"/>
      <c r="EC141" s="176"/>
      <c r="ED141" s="176"/>
      <c r="EE141" s="176"/>
      <c r="EF141" s="176"/>
      <c r="EG141" s="176"/>
      <c r="EH141" s="176"/>
      <c r="EI141" s="176"/>
      <c r="EJ141" s="176"/>
      <c r="EK141" s="176"/>
      <c r="EL141" s="176"/>
      <c r="EM141" s="176"/>
      <c r="EN141" s="176"/>
      <c r="EO141" s="176"/>
      <c r="EP141" s="176"/>
      <c r="EQ141" s="176"/>
      <c r="ER141" s="176"/>
      <c r="ES141" s="176"/>
      <c r="ET141" s="176"/>
      <c r="EU141" s="176"/>
      <c r="EV141" s="176"/>
      <c r="EW141" s="176"/>
      <c r="EX141" s="176"/>
      <c r="EY141" s="176"/>
      <c r="EZ141" s="176"/>
      <c r="FA141" s="176"/>
      <c r="FB141" s="176"/>
      <c r="FC141" s="176"/>
      <c r="FD141" s="176"/>
      <c r="FE141" s="176"/>
      <c r="FF141" s="176"/>
      <c r="FG141" s="176"/>
      <c r="FH141" s="176"/>
      <c r="FI141" s="176"/>
      <c r="FJ141" s="176"/>
      <c r="FK141" s="176"/>
      <c r="FL141" s="176"/>
      <c r="FM141" s="176"/>
      <c r="FN141" s="176"/>
      <c r="FO141" s="176"/>
      <c r="FP141" s="176"/>
      <c r="FQ141" s="176"/>
      <c r="FR141" s="176"/>
      <c r="FS141" s="176"/>
      <c r="FT141" s="176"/>
      <c r="FU141" s="176"/>
      <c r="FV141" s="176"/>
      <c r="FW141" s="176"/>
      <c r="FX141" s="176"/>
      <c r="FY141" s="176"/>
      <c r="FZ141" s="176"/>
      <c r="GA141" s="176"/>
      <c r="GB141" s="176"/>
      <c r="GC141" s="176"/>
      <c r="GD141" s="176"/>
      <c r="GE141" s="176"/>
      <c r="GF141" s="176"/>
      <c r="GG141" s="176"/>
      <c r="GH141" s="176"/>
      <c r="GI141" s="176"/>
      <c r="GJ141" s="176"/>
      <c r="GK141" s="176"/>
      <c r="GL141" s="176"/>
      <c r="GM141" s="176"/>
      <c r="GN141" s="176"/>
      <c r="GO141" s="176"/>
      <c r="GP141" s="176"/>
      <c r="GQ141" s="176"/>
      <c r="GR141" s="176"/>
      <c r="GS141" s="176"/>
      <c r="GT141" s="176"/>
      <c r="GU141" s="176"/>
      <c r="GV141" s="176"/>
      <c r="GW141" s="176"/>
      <c r="GX141" s="176"/>
      <c r="GY141" s="176"/>
      <c r="GZ141" s="176"/>
      <c r="HA141" s="176"/>
      <c r="HB141" s="176"/>
      <c r="HC141" s="176"/>
      <c r="HD141" s="176"/>
      <c r="HE141" s="176"/>
      <c r="HF141" s="176"/>
      <c r="HG141" s="176"/>
      <c r="HH141" s="176"/>
      <c r="HI141" s="176"/>
      <c r="HJ141" s="176"/>
      <c r="HK141" s="176"/>
      <c r="HL141" s="176"/>
      <c r="HM141" s="176"/>
      <c r="HN141" s="176"/>
      <c r="HO141" s="176"/>
      <c r="HP141" s="176"/>
      <c r="HQ141" s="176"/>
      <c r="HR141" s="176"/>
      <c r="HS141" s="176"/>
      <c r="HT141" s="176"/>
      <c r="HU141" s="176"/>
      <c r="HV141" s="176"/>
      <c r="HW141" s="176"/>
      <c r="HX141" s="176"/>
      <c r="HY141" s="176"/>
      <c r="HZ141" s="176"/>
      <c r="IA141" s="176"/>
      <c r="IB141" s="176"/>
      <c r="IC141" s="176"/>
      <c r="ID141" s="176"/>
      <c r="IE141" s="176"/>
      <c r="IF141" s="176"/>
      <c r="IG141" s="176"/>
      <c r="IH141" s="176"/>
      <c r="II141" s="176"/>
      <c r="IJ141" s="176"/>
      <c r="IK141" s="176"/>
      <c r="IL141" s="176"/>
      <c r="IM141" s="176"/>
      <c r="IN141" s="176"/>
      <c r="IO141" s="176"/>
      <c r="IP141" s="176"/>
      <c r="IQ141" s="176"/>
      <c r="IR141" s="176"/>
      <c r="IS141" s="176"/>
      <c r="IT141" s="176"/>
      <c r="IU141" s="176"/>
      <c r="IV141" s="176"/>
    </row>
    <row r="142" spans="1:256" ht="20.100000000000001" customHeight="1">
      <c r="A142" s="18"/>
      <c r="B142" s="20"/>
      <c r="C142" s="11"/>
      <c r="D142" s="11"/>
      <c r="E142" s="11"/>
      <c r="F142" s="12"/>
      <c r="G142" s="42"/>
      <c r="H142" s="12"/>
      <c r="I142" s="42"/>
      <c r="J142" s="12"/>
      <c r="K142" s="35"/>
      <c r="L142" s="13"/>
      <c r="M142" s="43">
        <f>'[1]прайс ВЕС'!K140</f>
        <v>0</v>
      </c>
    </row>
    <row r="143" spans="1:256" s="116" customFormat="1" ht="20.100000000000001" customHeight="1">
      <c r="A143" s="46"/>
      <c r="B143" s="55" t="s">
        <v>79</v>
      </c>
      <c r="C143" s="56" t="s">
        <v>56</v>
      </c>
      <c r="D143" s="56">
        <v>5</v>
      </c>
      <c r="E143" s="56">
        <v>2</v>
      </c>
      <c r="F143" s="19">
        <v>20</v>
      </c>
      <c r="G143" s="48"/>
      <c r="H143" s="12">
        <f>F143+0.5</f>
        <v>20.5</v>
      </c>
      <c r="I143" s="42"/>
      <c r="J143" s="12">
        <f>H143+0.5</f>
        <v>21</v>
      </c>
      <c r="K143" s="57"/>
      <c r="L143" s="16"/>
      <c r="M143" s="43">
        <f>'[1]прайс ВЕС'!K141</f>
        <v>25.8</v>
      </c>
    </row>
    <row r="144" spans="1:256" s="116" customFormat="1" ht="20.100000000000001" customHeight="1">
      <c r="A144" s="46"/>
      <c r="B144" s="55" t="s">
        <v>80</v>
      </c>
      <c r="C144" s="56" t="s">
        <v>56</v>
      </c>
      <c r="D144" s="56">
        <v>5</v>
      </c>
      <c r="E144" s="56">
        <v>1</v>
      </c>
      <c r="F144" s="19">
        <v>80</v>
      </c>
      <c r="G144" s="48"/>
      <c r="H144" s="12">
        <f>F144+0.5</f>
        <v>80.5</v>
      </c>
      <c r="I144" s="42"/>
      <c r="J144" s="12">
        <f>H144+0.5</f>
        <v>81</v>
      </c>
      <c r="K144" s="57"/>
      <c r="L144" s="16"/>
      <c r="M144" s="43">
        <f>'[1]прайс ВЕС'!K142</f>
        <v>103.2</v>
      </c>
    </row>
    <row r="145" spans="1:40" s="116" customFormat="1" ht="20.100000000000001" customHeight="1">
      <c r="A145" s="46"/>
      <c r="B145" s="55" t="s">
        <v>81</v>
      </c>
      <c r="C145" s="56" t="s">
        <v>56</v>
      </c>
      <c r="D145" s="56">
        <v>6</v>
      </c>
      <c r="E145" s="56">
        <v>1</v>
      </c>
      <c r="F145" s="19">
        <v>70</v>
      </c>
      <c r="G145" s="48"/>
      <c r="H145" s="12">
        <f>F145+0.5</f>
        <v>70.5</v>
      </c>
      <c r="I145" s="42"/>
      <c r="J145" s="12">
        <f>H145+0.5</f>
        <v>71</v>
      </c>
      <c r="K145" s="57"/>
      <c r="L145" s="16"/>
      <c r="M145" s="43">
        <f>'[1]прайс ВЕС'!K143</f>
        <v>90.3</v>
      </c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</row>
    <row r="146" spans="1:40" ht="20.100000000000001" customHeight="1">
      <c r="A146" s="18"/>
      <c r="B146" s="47"/>
      <c r="C146" s="11">
        <f>'[1]прайс ВЕС'!D144</f>
        <v>0</v>
      </c>
      <c r="D146" s="11">
        <f>'[1]прайс ВЕС'!E144</f>
        <v>0</v>
      </c>
      <c r="E146" s="11">
        <f>'[1]прайс ВЕС'!F144</f>
        <v>0</v>
      </c>
      <c r="F146" s="12">
        <f>'[1]прайс ВЕС'!H144</f>
        <v>0</v>
      </c>
      <c r="G146" s="42">
        <f>F146*'[1]прайс ВЕС'!$K$9</f>
        <v>0</v>
      </c>
      <c r="H146" s="19"/>
      <c r="I146" s="42">
        <f>H146*'[1]прайс ВЕС'!$K$9</f>
        <v>0</v>
      </c>
      <c r="J146" s="19"/>
      <c r="K146" s="35"/>
      <c r="L146" s="13">
        <f>J146*'[1]прайс ВЕС'!$K$9</f>
        <v>0</v>
      </c>
      <c r="M146" s="43">
        <f>'[1]прайс ВЕС'!K144</f>
        <v>0</v>
      </c>
    </row>
    <row r="147" spans="1:40" ht="20.100000000000001" customHeight="1">
      <c r="A147" s="58"/>
      <c r="B147" s="47" t="s">
        <v>50</v>
      </c>
      <c r="C147" s="11" t="str">
        <f>'[1]прайс ВЕС'!D145</f>
        <v>мешок</v>
      </c>
      <c r="D147" s="11">
        <f>'[1]прайс ВЕС'!E145</f>
        <v>35</v>
      </c>
      <c r="E147" s="11">
        <f>'[1]прайс ВЕС'!F145</f>
        <v>1</v>
      </c>
      <c r="F147" s="12"/>
      <c r="G147" s="42"/>
      <c r="H147" s="19"/>
      <c r="I147" s="42"/>
      <c r="J147" s="19"/>
      <c r="K147" s="59"/>
      <c r="L147" s="13"/>
      <c r="M147" s="43">
        <f>'[1]прайс ВЕС'!K145</f>
        <v>0</v>
      </c>
    </row>
    <row r="148" spans="1:40" ht="20.100000000000001" customHeight="1">
      <c r="A148" s="60"/>
      <c r="B148" s="47" t="s">
        <v>51</v>
      </c>
      <c r="C148" s="11"/>
      <c r="D148" s="11"/>
      <c r="E148" s="11"/>
      <c r="F148" s="12"/>
      <c r="G148" s="42">
        <f>F148*'[1]прайс ВЕС'!$K$9</f>
        <v>0</v>
      </c>
      <c r="H148" s="19"/>
      <c r="I148" s="42">
        <f>H148*'[1]прайс ВЕС'!$K$9</f>
        <v>0</v>
      </c>
      <c r="J148" s="19"/>
      <c r="K148" s="59"/>
      <c r="L148" s="13">
        <f>J148*'[1]прайс ВЕС'!$K$9</f>
        <v>0</v>
      </c>
      <c r="M148" s="43">
        <f>'[1]прайс ВЕС'!K146</f>
        <v>0</v>
      </c>
    </row>
    <row r="149" spans="1:40">
      <c r="A149" s="69"/>
      <c r="B149" s="117"/>
      <c r="C149" s="118"/>
      <c r="D149" s="118"/>
      <c r="E149" s="118"/>
      <c r="F149" s="119"/>
      <c r="G149" s="120"/>
      <c r="H149" s="121"/>
      <c r="I149" s="120"/>
      <c r="J149" s="121"/>
      <c r="K149" s="69"/>
      <c r="L149" s="69"/>
      <c r="M149" s="122"/>
    </row>
    <row r="150" spans="1:40">
      <c r="A150" s="69"/>
      <c r="B150" s="123" t="s">
        <v>33</v>
      </c>
      <c r="F150" s="119"/>
      <c r="G150" s="120"/>
      <c r="H150" s="121"/>
      <c r="I150" s="120"/>
      <c r="J150" s="121"/>
      <c r="M150" s="69"/>
    </row>
    <row r="151" spans="1:40">
      <c r="A151" s="69"/>
      <c r="B151" s="123" t="s">
        <v>34</v>
      </c>
      <c r="F151" s="119"/>
      <c r="G151" s="120"/>
      <c r="H151" s="121"/>
      <c r="I151" s="120"/>
      <c r="J151" s="121"/>
      <c r="M151" s="124"/>
    </row>
    <row r="152" spans="1:40" ht="47.25" customHeight="1">
      <c r="A152" s="69"/>
      <c r="B152" s="123" t="s">
        <v>35</v>
      </c>
      <c r="F152" s="119"/>
      <c r="G152" s="120"/>
      <c r="H152" s="121"/>
      <c r="I152" s="120"/>
      <c r="J152" s="121"/>
      <c r="M152" s="124"/>
    </row>
    <row r="153" spans="1:40">
      <c r="A153" s="69"/>
      <c r="B153" s="125"/>
      <c r="F153" s="119"/>
      <c r="G153" s="120"/>
      <c r="H153" s="121"/>
      <c r="I153" s="120"/>
      <c r="J153" s="121"/>
      <c r="M153" s="124"/>
    </row>
    <row r="154" spans="1:40" ht="47.25">
      <c r="A154" s="69"/>
      <c r="B154" s="126" t="str">
        <f>'[1]прайс ВЕС'!C152</f>
        <v xml:space="preserve">Предлагаем услуги по сушке орехов, зерновых, ягод и фруктов, зелени, овощей на инфракрасной сушилке, а также услуги по восстановлению сухофруктов и цукатов на собственных производственных мощностях. </v>
      </c>
      <c r="F154" s="119"/>
      <c r="G154" s="120"/>
      <c r="H154" s="121"/>
      <c r="I154" s="120"/>
      <c r="J154" s="121"/>
      <c r="M154" s="124"/>
    </row>
  </sheetData>
  <sheetProtection selectLockedCells="1" selectUnlockedCells="1"/>
  <mergeCells count="21">
    <mergeCell ref="B11:K11"/>
    <mergeCell ref="D14:D16"/>
    <mergeCell ref="E14:E16"/>
    <mergeCell ref="F14:L14"/>
    <mergeCell ref="F15:G15"/>
    <mergeCell ref="H15:I15"/>
    <mergeCell ref="A6:K6"/>
    <mergeCell ref="A7:K7"/>
    <mergeCell ref="A8:K8"/>
    <mergeCell ref="B9:K9"/>
    <mergeCell ref="A10:K10"/>
    <mergeCell ref="J15:L15"/>
    <mergeCell ref="A17:M17"/>
    <mergeCell ref="A64:M64"/>
    <mergeCell ref="A70:M70"/>
    <mergeCell ref="A81:M81"/>
    <mergeCell ref="A12:K12"/>
    <mergeCell ref="A13:M13"/>
    <mergeCell ref="A14:A16"/>
    <mergeCell ref="B14:B16"/>
    <mergeCell ref="C14:C16"/>
  </mergeCells>
  <hyperlinks>
    <hyperlink ref="A10" r:id="rId1"/>
  </hyperlinks>
  <pageMargins left="0.15763888888888888" right="0.15763888888888888" top="0.15763888888888888" bottom="0.19652777777777777" header="0.51180555555555551" footer="0.51180555555555551"/>
  <pageSetup paperSize="9" scale="61" firstPageNumber="0" fitToHeight="0" orientation="landscape" horizontalDpi="300" verticalDpi="300" r:id="rId2"/>
  <headerFooter alignWithMargins="0"/>
  <legacyDrawing r:id="rId3"/>
  <oleObjects>
    <oleObject progId="Adobe Photoshop Image" shapeId="6041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B1:F20"/>
  <sheetViews>
    <sheetView zoomScale="140" zoomScaleNormal="140" workbookViewId="0">
      <selection activeCell="D5" sqref="D5"/>
    </sheetView>
  </sheetViews>
  <sheetFormatPr defaultRowHeight="12.75"/>
  <cols>
    <col min="1" max="1" width="2.140625" customWidth="1"/>
    <col min="2" max="2" width="26.7109375" customWidth="1"/>
    <col min="3" max="3" width="11.28515625" customWidth="1"/>
    <col min="6" max="6" width="12.85546875" style="10" customWidth="1"/>
  </cols>
  <sheetData>
    <row r="1" spans="2:6" ht="12" customHeight="1">
      <c r="B1" s="1"/>
      <c r="C1" s="1"/>
      <c r="D1" s="1"/>
      <c r="E1" s="1"/>
      <c r="F1" s="2"/>
    </row>
    <row r="2" spans="2:6" ht="15.95" customHeight="1">
      <c r="B2" s="3"/>
      <c r="C2" s="3"/>
      <c r="D2" s="3"/>
      <c r="E2" s="3"/>
      <c r="F2" s="4"/>
    </row>
    <row r="3" spans="2:6" s="6" customFormat="1" ht="38.25" customHeight="1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</row>
    <row r="4" spans="2:6" ht="15.95" customHeight="1">
      <c r="B4" s="7" t="s">
        <v>5</v>
      </c>
      <c r="C4" s="7">
        <v>1.9</v>
      </c>
      <c r="D4" s="7">
        <v>21</v>
      </c>
      <c r="E4" s="8"/>
      <c r="F4" s="8"/>
    </row>
    <row r="5" spans="2:6" ht="15.95" customHeight="1">
      <c r="B5" s="7" t="s">
        <v>6</v>
      </c>
      <c r="C5" s="7">
        <v>1.9</v>
      </c>
      <c r="D5" s="7">
        <v>21</v>
      </c>
      <c r="E5" s="8"/>
      <c r="F5" s="8"/>
    </row>
    <row r="6" spans="2:6" ht="15.95" customHeight="1">
      <c r="B6" s="7" t="s">
        <v>7</v>
      </c>
      <c r="C6" s="7">
        <v>2.0499999999999998</v>
      </c>
      <c r="D6" s="7">
        <v>3</v>
      </c>
      <c r="E6" s="8"/>
      <c r="F6" s="9"/>
    </row>
    <row r="7" spans="2:6" ht="15.95" customHeight="1">
      <c r="B7" s="7" t="s">
        <v>8</v>
      </c>
      <c r="C7" s="7">
        <v>2.0499999999999998</v>
      </c>
      <c r="D7" s="7">
        <v>3</v>
      </c>
      <c r="E7" s="8"/>
      <c r="F7" s="9"/>
    </row>
    <row r="8" spans="2:6" ht="15.95" customHeight="1">
      <c r="B8" s="7" t="s">
        <v>9</v>
      </c>
      <c r="C8" s="7">
        <v>2.0499999999999998</v>
      </c>
      <c r="D8" s="7">
        <v>3</v>
      </c>
      <c r="E8" s="8"/>
      <c r="F8" s="8"/>
    </row>
    <row r="9" spans="2:6" ht="15.95" customHeight="1">
      <c r="B9" s="7" t="s">
        <v>10</v>
      </c>
      <c r="C9" s="7">
        <v>2.0499999999999998</v>
      </c>
      <c r="D9" s="7">
        <v>3</v>
      </c>
      <c r="E9" s="8"/>
      <c r="F9" s="9"/>
    </row>
    <row r="10" spans="2:6" ht="15.95" customHeight="1">
      <c r="B10" s="7" t="s">
        <v>11</v>
      </c>
      <c r="C10" s="7">
        <v>1.65</v>
      </c>
      <c r="D10" s="7">
        <v>12</v>
      </c>
      <c r="E10" s="8"/>
      <c r="F10" s="8"/>
    </row>
    <row r="11" spans="2:6" ht="15.95" customHeight="1">
      <c r="B11" s="7" t="s">
        <v>12</v>
      </c>
      <c r="C11" s="7">
        <v>2.0499999999999998</v>
      </c>
      <c r="D11" s="7">
        <v>2</v>
      </c>
      <c r="E11" s="8"/>
      <c r="F11" s="9"/>
    </row>
    <row r="12" spans="2:6" ht="15.95" customHeight="1">
      <c r="B12" s="7" t="s">
        <v>13</v>
      </c>
      <c r="C12" s="7">
        <v>2.0499999999999998</v>
      </c>
      <c r="D12" s="7">
        <v>2</v>
      </c>
      <c r="E12" s="8"/>
      <c r="F12" s="8"/>
    </row>
    <row r="13" spans="2:6" ht="15.95" customHeight="1">
      <c r="B13" s="7" t="s">
        <v>14</v>
      </c>
      <c r="C13" s="7">
        <v>2.0499999999999998</v>
      </c>
      <c r="D13" s="7">
        <v>8</v>
      </c>
      <c r="E13" s="8"/>
      <c r="F13" s="8"/>
    </row>
    <row r="14" spans="2:6" ht="15.95" customHeight="1">
      <c r="B14" s="7" t="s">
        <v>15</v>
      </c>
      <c r="C14" s="7">
        <v>2.0499999999999998</v>
      </c>
      <c r="D14" s="7">
        <v>8</v>
      </c>
      <c r="E14" s="8"/>
      <c r="F14" s="8"/>
    </row>
    <row r="15" spans="2:6" ht="15.95" customHeight="1">
      <c r="B15" s="7" t="s">
        <v>14</v>
      </c>
      <c r="C15" s="7">
        <v>2.0499999999999998</v>
      </c>
      <c r="D15" s="7">
        <v>8</v>
      </c>
      <c r="E15" s="8"/>
      <c r="F15" s="8"/>
    </row>
    <row r="16" spans="2:6" ht="15.95" customHeight="1">
      <c r="B16" s="7" t="s">
        <v>16</v>
      </c>
      <c r="C16" s="7">
        <v>2.0499999999999998</v>
      </c>
      <c r="D16" s="7">
        <v>8</v>
      </c>
      <c r="E16" s="8"/>
      <c r="F16" s="8"/>
    </row>
    <row r="17" spans="2:6" ht="15.95" customHeight="1">
      <c r="B17" s="7" t="s">
        <v>17</v>
      </c>
      <c r="C17" s="7">
        <v>2.0499999999999998</v>
      </c>
      <c r="D17" s="7">
        <v>8</v>
      </c>
      <c r="E17" s="8"/>
      <c r="F17" s="8"/>
    </row>
    <row r="18" spans="2:6" ht="15.95" customHeight="1">
      <c r="B18" s="7" t="s">
        <v>18</v>
      </c>
      <c r="C18" s="7">
        <v>2.0499999999999998</v>
      </c>
      <c r="D18" s="7">
        <v>8</v>
      </c>
      <c r="E18" s="8"/>
      <c r="F18" s="8"/>
    </row>
    <row r="19" spans="2:6" ht="15.95" customHeight="1">
      <c r="B19" s="7" t="s">
        <v>19</v>
      </c>
      <c r="C19" s="7">
        <v>2.0499999999999998</v>
      </c>
      <c r="D19" s="7">
        <v>8</v>
      </c>
      <c r="E19" s="8"/>
      <c r="F19" s="8"/>
    </row>
    <row r="20" spans="2:6" ht="15.9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Дистрибуция</vt:lpstr>
      <vt:lpstr>жаренные орехи и семечки</vt:lpstr>
      <vt:lpstr>Дистрибуция!Область_печати</vt:lpstr>
      <vt:lpstr>'жаренные орехи и семечки'!Область_печати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2017-01-23T09:29:31Z</cp:lastPrinted>
  <dcterms:created xsi:type="dcterms:W3CDTF">2015-10-07T13:18:35Z</dcterms:created>
  <dcterms:modified xsi:type="dcterms:W3CDTF">2017-01-24T06:46:27Z</dcterms:modified>
</cp:coreProperties>
</file>